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workbookProtection workbookAlgorithmName="SHA-512" workbookHashValue="xKtjk/jUStmHkoGpK874Gw51NDOFPc02uKBbMAWldF0LRAtsm2z9o+FPrzAeah3zKJ+R5hvGFrms0OClr/PLeg==" workbookSpinCount="100000" workbookSaltValue="No+q+225IvDCJA7awPDnaQ==" lockStructure="1"/>
  <bookViews>
    <workbookView xWindow="65426" yWindow="65426" windowWidth="19420" windowHeight="10420" tabRatio="863" activeTab="0"/>
  </bookViews>
  <sheets>
    <sheet name="Instructions" sheetId="1" r:id="rId1"/>
    <sheet name="Cost Summary" sheetId="4" r:id="rId2"/>
    <sheet name="I-Mirror" sheetId="2" r:id="rId3"/>
    <sheet name="J-Cost" sheetId="3" r:id="rId4"/>
  </sheets>
  <definedNames>
    <definedName name="_xlnm.Print_Area" localSheetId="2">'I-Mirror'!$A$1:$N$187</definedName>
    <definedName name="_xlnm.Print_Area" localSheetId="3">'J-Cost'!$A$1:$M$142</definedName>
  </definedNames>
  <calcPr calcId="191029"/>
  <extLst/>
</workbook>
</file>

<file path=xl/sharedStrings.xml><?xml version="1.0" encoding="utf-8"?>
<sst xmlns="http://schemas.openxmlformats.org/spreadsheetml/2006/main" count="470" uniqueCount="165">
  <si>
    <t>I-Mirror Instructions</t>
  </si>
  <si>
    <t xml:space="preserve"> </t>
  </si>
  <si>
    <t>Per Member Per Month</t>
  </si>
  <si>
    <t/>
  </si>
  <si>
    <t>Legend = Editable Fields</t>
  </si>
  <si>
    <t>J. Per Mode Price Projections - For Information Only</t>
  </si>
  <si>
    <t>K. Proposed Per Member Per Month Rate - To Be Evaluated</t>
  </si>
  <si>
    <t>Legend = Non-Editable Fields</t>
  </si>
  <si>
    <t>EXAMPLE</t>
  </si>
  <si>
    <t>Proposed Per Member Per Month Rate</t>
  </si>
  <si>
    <t>Average Price Per Para Transit Trip</t>
  </si>
  <si>
    <t>Month</t>
  </si>
  <si>
    <t>Averages / Total Cost</t>
  </si>
  <si>
    <t>Per Member Per Month Rate</t>
  </si>
  <si>
    <t>Cost</t>
  </si>
  <si>
    <t>Averages / Totals</t>
  </si>
  <si>
    <t>Month- 1</t>
  </si>
  <si>
    <t>Month- 2</t>
  </si>
  <si>
    <t>Month- 3</t>
  </si>
  <si>
    <t>Month- 4</t>
  </si>
  <si>
    <t>Month- 5</t>
  </si>
  <si>
    <t>Month- 6</t>
  </si>
  <si>
    <t>Month- 7</t>
  </si>
  <si>
    <t>Month- 8</t>
  </si>
  <si>
    <t>Month- 9</t>
  </si>
  <si>
    <t>Month- 10</t>
  </si>
  <si>
    <t>Month- 11</t>
  </si>
  <si>
    <t>Month- 12</t>
  </si>
  <si>
    <t>Average Trips Per User Per Month</t>
  </si>
  <si>
    <t>Option Year 1</t>
  </si>
  <si>
    <t>Option Year 2</t>
  </si>
  <si>
    <t>Year 1</t>
  </si>
  <si>
    <t>Year 2</t>
  </si>
  <si>
    <t>Year 3</t>
  </si>
  <si>
    <t>COST VERIFICATION FORM</t>
  </si>
  <si>
    <t>PHILADELPHIA COUNTY MEDICAL ASSISTANCE TRANSPORTATION PROGRAM</t>
  </si>
  <si>
    <t>ITEM</t>
  </si>
  <si>
    <t>Option</t>
  </si>
  <si>
    <t>Total</t>
  </si>
  <si>
    <t>EXPENDITURES</t>
  </si>
  <si>
    <t>Administrative Cost</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</si>
  <si>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</si>
  <si>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</si>
  <si>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</si>
  <si>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</si>
  <si>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</si>
  <si>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</si>
  <si>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</si>
  <si>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</si>
  <si>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</si>
  <si>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</si>
  <si>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</si>
  <si>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</si>
  <si>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</si>
  <si>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</si>
  <si>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</si>
  <si>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</si>
  <si>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</si>
  <si>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</si>
  <si>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</si>
  <si>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</si>
  <si>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</si>
  <si>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</si>
  <si>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</si>
  <si>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</si>
  <si>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</si>
  <si>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</si>
  <si>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</si>
  <si>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</si>
  <si>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</si>
  <si>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</si>
  <si>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</si>
  <si>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</si>
  <si>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</si>
  <si>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</si>
  <si>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</si>
  <si>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</si>
  <si>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</si>
  <si>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</si>
  <si>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</si>
  <si>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</si>
  <si>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</si>
  <si>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</si>
  <si>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Operating Cost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</si>
  <si>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</si>
  <si>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</si>
  <si>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</si>
  <si>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</si>
  <si>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</si>
  <si>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</si>
  <si>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</si>
  <si>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</si>
  <si>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</si>
  <si>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</si>
  <si>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</si>
  <si>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</si>
  <si>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Radio Communications Equip. (incl airtime)</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</si>
  <si>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</si>
  <si>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</si>
  <si>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</si>
  <si>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</si>
  <si>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</si>
  <si>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</si>
  <si>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</si>
  <si>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</si>
  <si>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</si>
  <si>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</si>
  <si>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</si>
  <si>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Profit before Income Tax</t>
  </si>
  <si>
    <t>Subtotal Operating Cost</t>
  </si>
  <si>
    <t>Total Costs</t>
  </si>
  <si>
    <t>Example Proposal - Cost Projections</t>
  </si>
  <si>
    <t>Example Proposal - Trip / Mode / User Projections</t>
  </si>
  <si>
    <t>Year 1 Proposal - Cost Projections</t>
  </si>
  <si>
    <t>Year 1 Proposal - Trip / Mode / User Projections</t>
  </si>
  <si>
    <t>Average Price Per Public Fixed Route Trip</t>
  </si>
  <si>
    <t>Projected Monthly MA Consumers</t>
  </si>
  <si>
    <t>Total Projected Monthly MATP Users</t>
  </si>
  <si>
    <t>Projected # of Mileage Reimbursement Trips</t>
  </si>
  <si>
    <t>Projected # of Para Transit Trips</t>
  </si>
  <si>
    <t>Total Projected Monthly Trips</t>
  </si>
  <si>
    <t>Projected % of Mileage Reimbursement Trips</t>
  </si>
  <si>
    <t>Projected % of Para Transit Trips</t>
  </si>
  <si>
    <t>Projected # of Public Fixed Route Trips:</t>
  </si>
  <si>
    <t>Month-To-Month Projected Consumer Growth (%)</t>
  </si>
  <si>
    <t>Projected # of Public Fixed Route Trips</t>
  </si>
  <si>
    <t>Projected MATP Users as a % of MA Population</t>
  </si>
  <si>
    <t>Year 2 Proposal - Trip / Mode / User Projections</t>
  </si>
  <si>
    <t>Projected % of Public Fixed Route Trips</t>
  </si>
  <si>
    <t>Year 3 Proposal - Cost Projections</t>
  </si>
  <si>
    <t>Year 3 Proposal - Trip / Mode / User Projections</t>
  </si>
  <si>
    <t>Average Price Per Mileage ReimTransitement Trip</t>
  </si>
  <si>
    <t>Option Year 1 Proposal - Cost Projections</t>
  </si>
  <si>
    <t>Option Year 1 Proposal - Trip / Mode / User Projections</t>
  </si>
  <si>
    <t>Option Year 2 Proposal - Cost Projections</t>
  </si>
  <si>
    <t>Option Year 2 Proposal - Trip / Mode / User Projections</t>
  </si>
  <si>
    <t>Year 2 Proposal - Cost Projections</t>
  </si>
  <si>
    <t>COST SUMMARY SHEET</t>
  </si>
  <si>
    <t>Annual Cost</t>
  </si>
  <si>
    <t>Total Base Year Pricing</t>
  </si>
  <si>
    <t>Option Year 1 Pricing</t>
  </si>
  <si>
    <t>Option Year 2 Pricing</t>
  </si>
  <si>
    <t>PMPM</t>
  </si>
  <si>
    <r>
      <t xml:space="preserve">Proposed Annual Contract Cost (Yellow Boxes). </t>
    </r>
    <r>
      <rPr>
        <sz val="12"/>
        <rFont val="Times New Roman"/>
        <family val="1"/>
      </rPr>
      <t>This is a non-editable field that will be the basis for understanding and establishing a budgeted amount for the program for each year.</t>
    </r>
  </si>
  <si>
    <t>2.  Once you have completed the I-Mirror and J-Cost Worksheets, Excel will automatically complete the Cost Summary Worksheet.</t>
  </si>
  <si>
    <t>3.  Annual Totals must match on the Cost Summary Worksheet, the I-Mirror and the J-Cost Worksheets.</t>
  </si>
  <si>
    <t xml:space="preserve"> INSTRUCTIONS</t>
  </si>
  <si>
    <t>APPENDIX B - COST SUBMITTAL</t>
  </si>
  <si>
    <t>This worksheet will be used to evaluate each Applicant's proposals.</t>
  </si>
  <si>
    <t>PLEASE NOTE:  THE J-COST WORKSHEET MUST BE COMPLETED IN ORDER TO AUTOMATICALLY CALCULATE THE PROPOSED PER MEMBER PER MONTH BID RATE ON THE I-MIRROR SHEET.</t>
  </si>
  <si>
    <t>Applicant:</t>
  </si>
  <si>
    <t>TOTAL AGREEMENT PRICING</t>
  </si>
  <si>
    <t>Total Agreement Pricing</t>
  </si>
  <si>
    <t>Agreement Year 1</t>
  </si>
  <si>
    <t>Agreement Year 2</t>
  </si>
  <si>
    <t>Agreement Year 3</t>
  </si>
  <si>
    <t>L. Projected Annual Agreement Amount - For Commonwealth Budget Purposes</t>
  </si>
  <si>
    <t>Appendix B: Cost Submittal Pricing Template</t>
  </si>
  <si>
    <t>Agreement</t>
  </si>
  <si>
    <r>
      <t xml:space="preserve">Trip / Mode Projections (Green Boxes).  Complete these data fields based on your projected number of trips that will be provided by each mode of transportation.  </t>
    </r>
    <r>
      <rPr>
        <sz val="12"/>
        <rFont val="Times New Roman"/>
        <family val="1"/>
      </rPr>
      <t xml:space="preserve">These fields will be used to understand the basis made by the Applicant in terms of shifting ridership from one mode to the other as well as the expected utilization of MATP services for the MA population.  </t>
    </r>
    <r>
      <rPr>
        <b/>
        <sz val="12"/>
        <rFont val="Times New Roman"/>
        <family val="1"/>
      </rPr>
      <t xml:space="preserve">
</t>
    </r>
    <r>
      <rPr>
        <sz val="12"/>
        <rFont val="Times New Roman"/>
        <family val="1"/>
      </rPr>
      <t>These fields are informational, and do not affect the proposed Per Member Per Month price developed in the J-Cost sheet.</t>
    </r>
  </si>
  <si>
    <r>
      <t xml:space="preserve">Per Mode Pricing  (Red Boxes).  Complete these data fields based on your projections of average cost per trip for each mode of transportation.  </t>
    </r>
    <r>
      <rPr>
        <sz val="12"/>
        <rFont val="Times New Roman"/>
        <family val="1"/>
      </rPr>
      <t>These data points will be used to understand the basis for the cost per mode that each Applicant is using to come to a capitated rate.</t>
    </r>
  </si>
  <si>
    <t>Proposed Per Member Per Month Rate (Blue Box with Green Writing).  This data field is automatically calculated based on your projected costs for each contract year divided by the total number of eligible MATP recipients for the same time period.  This is a non-editable field.</t>
  </si>
  <si>
    <t>I. Trip / Mode / User Projections - For Information Only</t>
  </si>
  <si>
    <t>RFA 01-23 MATP Services for Philadelphia County</t>
  </si>
  <si>
    <t>1.  Using Data in Appendix Q, and the projected populations provided by the Department in the I-Mirror (Projected Monthly MA Consumers, Total Projected Monthly MATP Users, Projected MATP Users as a % of MA Population), complete the I-Mirror and J-Cost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</si>
</sst>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mm\-yyyy"/>
    <numFmt numFmtId="166" formatCode="_(&quot;$&quot;* #,##0_);_(&quot;$&quot;* \(#,##0\);_(&quot;$&quot;* &quot;-&quot;??_);_(@_)"/>
    <numFmt numFmtId="167" formatCode="_(* #,##0.0_);_(* \(#,##0.0\);_(* &quot;-&quot;??_);_(@_)"/>
    <numFmt numFmtId="168" formatCode="0.0%"/>
    <numFmt numFmtId="169" formatCode="&quot;$&quot;#,##0"/>
    <numFmt numFmtId="170" formatCode="General_)"/>
    <numFmt numFmtId="171" formatCode="#,##0.0_);[Red]\(#,##0.0\)"/>
    <numFmt numFmtId="172" formatCode="#,##0.000_);[Red]\(#,##0.000\)"/>
    <numFmt numFmtId="173" formatCode="&quot;$&quot;#,##0.0_);[Red]\(&quot;$&quot;#,##0.0\)"/>
    <numFmt numFmtId="174" formatCode="&quot;$&quot;#,##0.000_);[Red]\(&quot;$&quot;#,##0.000\)"/>
    <numFmt numFmtId="175" formatCode="0.0000\x"/>
    <numFmt numFmtId="176" formatCode="#,##0.000_);\(#,##0.000\)"/>
    <numFmt numFmtId="177" formatCode="_-* #,##0.000000_-;\-* #,##0.000000_-;_-* &quot;-&quot;??????_-;_-@_-"/>
    <numFmt numFmtId="178" formatCode="#,##0.00_ ;[Red]\-#,##0.00\ "/>
    <numFmt numFmtId="179" formatCode="#,##0.0\x_);\(#,##0.0\x\);#,##0.0\x_);@_)"/>
    <numFmt numFmtId="180" formatCode="0.00_)"/>
    <numFmt numFmtId="181" formatCode="#,##0.0\ ;\(#,##0.0\)"/>
    <numFmt numFmtId="182" formatCode="m/d"/>
    <numFmt numFmtId="183" formatCode="#,##0.0\%_);\(#,##0.0\%\);#,##0.0\%_);@_)"/>
    <numFmt numFmtId="184" formatCode="0.0*100"/>
    <numFmt numFmtId="185" formatCode="0.000%"/>
    <numFmt numFmtId="186" formatCode="#,##0.0_);\(#,##0.0\)"/>
    <numFmt numFmtId="187" formatCode="0.000000"/>
    <numFmt numFmtId="188" formatCode="&quot;$&quot;#,##0.00"/>
  </numFmts>
  <fonts count="52">
    <font>
      <sz val="10"/>
      <name val="Arial"/>
      <family val="2"/>
    </font>
    <font>
      <sz val="12"/>
      <name val="Times New Roman"/>
      <family val="1"/>
    </font>
    <font>
      <b/>
      <sz val="12"/>
      <name val="Times New Roman"/>
      <family val="1"/>
    </font>
    <font>
      <sz val="10"/>
      <name val="Verdana"/>
      <family val="2"/>
    </font>
    <font>
      <b/>
      <sz val="14"/>
      <name val="Arial"/>
      <family val="2"/>
    </font>
    <font>
      <b/>
      <sz val="12"/>
      <name val="Arial"/>
      <family val="2"/>
    </font>
    <font>
      <b/>
      <u val="single"/>
      <sz val="10"/>
      <name val="Arial"/>
      <family val="2"/>
    </font>
    <font>
      <b/>
      <sz val="10"/>
      <name val="Arial"/>
      <family val="2"/>
    </font>
    <font>
      <b/>
      <sz val="12"/>
      <color indexed="11"/>
      <name val="Arial"/>
      <family val="2"/>
    </font>
    <font>
      <b/>
      <u val="single"/>
      <sz val="12"/>
      <name val="Arial"/>
      <family val="2"/>
    </font>
    <font>
      <i/>
      <sz val="10"/>
      <name val="Arial"/>
      <family val="2"/>
    </font>
    <font>
      <i/>
      <u val="single"/>
      <sz val="10"/>
      <name val="Arial"/>
      <family val="2"/>
    </font>
    <font>
      <b/>
      <i/>
      <sz val="10"/>
      <name val="Arial"/>
      <family val="2"/>
    </font>
    <font>
      <sz val="14"/>
      <name val="Arial Black"/>
      <family val="2"/>
    </font>
    <font>
      <b/>
      <sz val="11"/>
      <color indexed="9"/>
      <name val="Arial"/>
      <family val="2"/>
    </font>
    <font>
      <b/>
      <sz val="11"/>
      <name val="Arial"/>
      <family val="2"/>
    </font>
    <font>
      <sz val="10"/>
      <color indexed="12"/>
      <name val="Arial"/>
      <family val="2"/>
    </font>
    <font>
      <b/>
      <sz val="10"/>
      <color indexed="12"/>
      <name val="Arial"/>
      <family val="2"/>
    </font>
    <font>
      <b/>
      <strike/>
      <sz val="10"/>
      <name val="Arial"/>
      <family val="2"/>
    </font>
    <font>
      <sz val="10"/>
      <name val="Times New Roman"/>
      <family val="1"/>
    </font>
    <font>
      <sz val="8"/>
      <name val="Times"/>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8"/>
      <name val="Arial"/>
      <family val="2"/>
    </font>
    <font>
      <sz val="10"/>
      <name val="Helv"/>
      <family val="2"/>
    </font>
    <font>
      <b/>
      <sz val="8"/>
      <name val="Times New Roman"/>
      <family val="1"/>
    </font>
    <font>
      <sz val="8"/>
      <name val="Helv"/>
      <family val="2"/>
    </font>
    <font>
      <sz val="8"/>
      <color indexed="18"/>
      <name val="Times New Roman"/>
      <family val="1"/>
    </font>
    <font>
      <sz val="8"/>
      <name val="Palatino"/>
      <family val="1"/>
    </font>
    <font>
      <b/>
      <i/>
      <sz val="16"/>
      <name val="Helv"/>
      <family val="2"/>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9"/>
      <name val="Arial"/>
      <family val="2"/>
    </font>
    <font>
      <sz val="7"/>
      <name val="Times New Roman"/>
      <family val="1"/>
    </font>
    <font>
      <b/>
      <u val="single"/>
      <sz val="9"/>
      <name val="Arial"/>
      <family val="2"/>
    </font>
    <font>
      <sz val="8"/>
      <color indexed="9"/>
      <name val="Arial"/>
      <family val="2"/>
    </font>
    <font>
      <b/>
      <sz val="12"/>
      <color rgb="FF00FF00"/>
      <name val="Times New Roman"/>
      <family val="1"/>
    </font>
    <font>
      <b/>
      <sz val="11"/>
      <color theme="1"/>
      <name val="Calibri"/>
      <family val="2"/>
      <scheme val="minor"/>
    </font>
    <font>
      <b/>
      <u val="single"/>
      <sz val="12"/>
      <name val="Times New Roman"/>
      <family val="1"/>
    </font>
    <font>
      <sz val="12"/>
      <name val="Arial"/>
      <family val="2"/>
    </font>
    <font>
      <b/>
      <sz val="10"/>
      <color indexed="11"/>
      <name val="Arial"/>
      <family val="2"/>
    </font>
    <font>
      <b/>
      <u val="single"/>
      <sz val="14"/>
      <name val="Times New Roman"/>
      <family val="1"/>
    </font>
  </fonts>
  <fills count="1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10"/>
        <bgColor indexed="64"/>
      </patternFill>
    </fill>
    <fill>
      <patternFill patternType="solid">
        <fgColor indexed="11"/>
        <bgColor indexed="64"/>
      </patternFill>
    </fill>
    <fill>
      <patternFill patternType="solid">
        <fgColor rgb="FF00FF0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
      <patternFill patternType="solid">
        <fgColor theme="1" tint="0.04998999834060669"/>
        <bgColor indexed="64"/>
      </patternFill>
    </fill>
    <fill>
      <patternFill patternType="solid">
        <fgColor rgb="FFCCFFFF"/>
        <bgColor indexed="64"/>
      </patternFill>
    </fill>
    <fill>
      <patternFill patternType="solid">
        <fgColor indexed="56"/>
        <bgColor indexed="64"/>
      </patternFill>
    </fill>
  </fills>
  <borders count="98">
    <border>
      <left/>
      <right/>
      <top/>
      <bottom/>
      <diagonal/>
    </border>
    <border>
      <left/>
      <right style="thin"/>
      <top/>
      <bottom/>
    </border>
    <border>
      <left/>
      <right/>
      <top/>
      <bottom style="medium"/>
    </border>
    <border>
      <left/>
      <right/>
      <top/>
      <bottom style="thin">
        <color indexed="22"/>
      </bottom>
    </border>
    <border>
      <left/>
      <right/>
      <top/>
      <bottom style="double">
        <color indexed="8"/>
      </bottom>
    </border>
    <border>
      <left style="thin"/>
      <right style="thin"/>
      <top style="thin"/>
      <bottom style="thin"/>
    </border>
    <border>
      <left/>
      <right/>
      <top/>
      <bottom style="thin"/>
    </border>
    <border>
      <left/>
      <right/>
      <top style="thin"/>
      <bottom/>
    </border>
    <border>
      <left/>
      <right/>
      <top style="thick"/>
      <bottom style="thin"/>
    </border>
    <border>
      <left/>
      <right/>
      <top style="double"/>
      <bottom/>
    </border>
    <border>
      <left/>
      <right/>
      <top/>
      <bottom style="thin">
        <color indexed="8"/>
      </bottom>
    </border>
    <border>
      <left style="thin"/>
      <right style="thin"/>
      <top/>
      <bottom/>
    </border>
    <border>
      <left style="medium"/>
      <right/>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medium"/>
      <top style="thin"/>
      <bottom style="hair"/>
    </border>
    <border>
      <left style="medium"/>
      <right/>
      <top style="thin"/>
      <bottom style="hair"/>
    </border>
    <border>
      <left style="thin"/>
      <right style="thin"/>
      <top style="thin"/>
      <bottom style="hair"/>
    </border>
    <border>
      <left style="thin"/>
      <right style="medium"/>
      <top style="thin"/>
      <bottom style="hair"/>
    </border>
    <border>
      <left style="medium"/>
      <right style="medium"/>
      <top/>
      <bottom style="hair"/>
    </border>
    <border>
      <left style="medium"/>
      <right style="thin"/>
      <top/>
      <bottom style="hair"/>
    </border>
    <border>
      <left style="thin"/>
      <right style="thin"/>
      <top/>
      <bottom style="hair"/>
    </border>
    <border>
      <left/>
      <right/>
      <top/>
      <bottom style="hair"/>
    </border>
    <border>
      <left style="thin"/>
      <right style="medium"/>
      <top/>
      <bottom style="hair"/>
    </border>
    <border>
      <left style="medium"/>
      <right style="medium"/>
      <top style="hair"/>
      <bottom style="double"/>
    </border>
    <border>
      <left style="medium"/>
      <right style="thin"/>
      <top style="hair"/>
      <bottom style="double"/>
    </border>
    <border>
      <left style="thin"/>
      <right style="thin"/>
      <top style="hair"/>
      <bottom style="double"/>
    </border>
    <border>
      <left/>
      <right style="medium"/>
      <top style="hair"/>
      <bottom style="double"/>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style="medium"/>
      <top style="double"/>
      <bottom/>
    </border>
    <border>
      <left style="medium"/>
      <right style="medium"/>
      <top style="medium"/>
      <bottom style="hair"/>
    </border>
    <border>
      <left style="medium"/>
      <right style="thin"/>
      <top style="hair"/>
      <bottom style="hair"/>
    </border>
    <border>
      <left/>
      <right/>
      <top style="hair"/>
      <bottom style="hair"/>
    </border>
    <border>
      <left style="thin"/>
      <right style="thin"/>
      <top style="hair"/>
      <bottom style="hair"/>
    </border>
    <border>
      <left style="medium"/>
      <right style="medium"/>
      <top style="hair"/>
      <bottom style="hair"/>
    </border>
    <border>
      <left/>
      <right/>
      <top style="hair"/>
      <bottom style="double"/>
    </border>
    <border>
      <left style="thin"/>
      <right style="medium"/>
      <top style="hair"/>
      <bottom style="double"/>
    </border>
    <border>
      <left style="medium"/>
      <right style="thin"/>
      <top/>
      <bottom/>
    </border>
    <border>
      <left/>
      <right style="thin"/>
      <top style="hair"/>
      <bottom style="hair"/>
    </border>
    <border>
      <left style="thin"/>
      <right style="medium"/>
      <top style="hair"/>
      <bottom style="hair"/>
    </border>
    <border>
      <left/>
      <right style="medium"/>
      <top style="hair"/>
      <bottom style="hair"/>
    </border>
    <border>
      <left style="thin"/>
      <right style="thin"/>
      <top style="hair"/>
      <bottom style="medium"/>
    </border>
    <border>
      <left/>
      <right style="medium"/>
      <top style="hair"/>
      <bottom style="medium"/>
    </border>
    <border>
      <left/>
      <right style="medium"/>
      <top style="medium"/>
      <bottom style="thin"/>
    </border>
    <border>
      <left style="medium"/>
      <right/>
      <top style="medium"/>
      <bottom style="thin"/>
    </border>
    <border>
      <left/>
      <right/>
      <top style="thin"/>
      <bottom style="hair"/>
    </border>
    <border>
      <left/>
      <right style="medium"/>
      <top/>
      <bottom style="hair"/>
    </border>
    <border>
      <left style="medium"/>
      <right/>
      <top/>
      <bottom style="hair"/>
    </border>
    <border>
      <left style="medium"/>
      <right/>
      <top style="hair"/>
      <bottom style="double"/>
    </border>
    <border>
      <left style="medium"/>
      <right/>
      <top/>
      <bottom style="medium"/>
    </border>
    <border>
      <left style="medium"/>
      <right/>
      <top style="thin"/>
      <bottom style="thin"/>
    </border>
    <border>
      <left/>
      <right/>
      <top style="thin"/>
      <bottom style="thin"/>
    </border>
    <border>
      <left style="thin"/>
      <right/>
      <top/>
      <bottom style="hair"/>
    </border>
    <border>
      <left style="medium"/>
      <right/>
      <top style="double"/>
      <bottom/>
    </border>
    <border>
      <left style="thin"/>
      <right style="thin"/>
      <top style="double"/>
      <bottom/>
    </border>
    <border>
      <left style="thin"/>
      <right style="medium"/>
      <top style="double"/>
      <bottom/>
    </border>
    <border>
      <left style="medium"/>
      <right style="medium"/>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hair"/>
      <bottom style="medium"/>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style="medium"/>
      <right style="thin"/>
      <top style="thin"/>
      <bottom style="hair"/>
    </border>
    <border>
      <left/>
      <right style="medium"/>
      <top style="thin"/>
      <bottom style="hair"/>
    </border>
    <border>
      <left style="thin"/>
      <right style="medium"/>
      <top style="double"/>
      <bottom style="medium"/>
    </border>
    <border>
      <left style="medium"/>
      <right style="medium"/>
      <top/>
      <bottom style="thin"/>
    </border>
    <border>
      <left style="medium"/>
      <right style="medium"/>
      <top style="double"/>
      <bottom style="medium"/>
    </border>
    <border>
      <left style="medium"/>
      <right style="thin"/>
      <top style="double"/>
      <bottom style="medium"/>
    </border>
    <border>
      <left style="medium"/>
      <right style="thin"/>
      <top style="hair"/>
      <bottom style="medium"/>
    </border>
    <border>
      <left/>
      <right style="thin"/>
      <top style="hair"/>
      <bottom style="double"/>
    </border>
    <border>
      <left style="medium"/>
      <right/>
      <top/>
      <bottom style="thin"/>
    </border>
    <border>
      <left style="thin"/>
      <right style="thin"/>
      <top/>
      <bottom style="thin"/>
    </border>
    <border>
      <left style="thin"/>
      <right style="medium"/>
      <top/>
      <bottom style="thin"/>
    </border>
    <border>
      <left style="medium"/>
      <right/>
      <top style="double"/>
      <bottom style="medium"/>
    </border>
    <border>
      <left style="thin"/>
      <right style="thin"/>
      <top style="double"/>
      <bottom style="medium"/>
    </border>
    <border>
      <left/>
      <right/>
      <top style="double"/>
      <bottom style="medium"/>
    </border>
    <border>
      <left style="thin"/>
      <right style="thin"/>
      <top style="thin"/>
      <bottom/>
    </border>
    <border>
      <left/>
      <right style="thin"/>
      <top style="thin"/>
      <bottom/>
    </border>
    <border>
      <left/>
      <right style="medium"/>
      <top style="thin"/>
      <bottom style="thin"/>
    </border>
    <border>
      <left style="thin"/>
      <right style="medium"/>
      <top style="medium"/>
      <bottom style="double"/>
    </border>
    <border>
      <left style="thin"/>
      <right/>
      <top style="medium"/>
      <bottom/>
    </border>
    <border>
      <left style="medium"/>
      <right/>
      <top style="medium"/>
      <bottom style="medium"/>
    </border>
    <border>
      <left/>
      <right style="medium"/>
      <top style="medium"/>
      <bottom style="medium"/>
    </border>
    <border>
      <left/>
      <right/>
      <top style="medium"/>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20" fillId="0" borderId="0">
      <alignment/>
      <protection/>
    </xf>
    <xf numFmtId="0" fontId="21" fillId="0" borderId="0" applyNumberFormat="0" applyFill="0" applyBorder="0" applyAlignment="0" applyProtection="0"/>
    <xf numFmtId="0" fontId="22" fillId="2" borderId="0" applyNumberFormat="0" applyFill="0" applyBorder="0" applyAlignment="0">
      <protection locked="0"/>
    </xf>
    <xf numFmtId="0" fontId="23" fillId="0" borderId="0" applyNumberFormat="0" applyFill="0" applyBorder="0" applyProtection="0">
      <alignment/>
    </xf>
    <xf numFmtId="0" fontId="24" fillId="2" borderId="1" applyNumberFormat="0" applyFill="0" applyBorder="0" applyAlignment="0">
      <protection locked="0"/>
    </xf>
    <xf numFmtId="0" fontId="25" fillId="0" borderId="2" applyNumberFormat="0" applyFont="0" applyFill="0" applyAlignment="0" applyProtection="0"/>
    <xf numFmtId="0" fontId="0" fillId="0" borderId="3" applyNumberFormat="0" applyFill="0" applyAlignment="0" applyProtection="0"/>
    <xf numFmtId="0" fontId="26" fillId="0" borderId="0" applyNumberFormat="0" applyFill="0" applyBorder="0" applyAlignment="0" applyProtection="0"/>
    <xf numFmtId="0" fontId="27" fillId="0" borderId="0">
      <alignment/>
      <protection/>
    </xf>
    <xf numFmtId="0" fontId="27" fillId="0" borderId="0">
      <alignment/>
      <protection/>
    </xf>
    <xf numFmtId="171" fontId="25" fillId="0" borderId="0" applyFont="0" applyFill="0" applyBorder="0" applyAlignment="0" applyProtection="0"/>
    <xf numFmtId="171" fontId="25" fillId="0" borderId="0" applyFont="0" applyFill="0" applyBorder="0" applyAlignment="0" applyProtection="0"/>
    <xf numFmtId="40" fontId="28" fillId="0" borderId="0" applyFont="0" applyFill="0" applyBorder="0" applyProtection="0">
      <alignment/>
    </xf>
    <xf numFmtId="40" fontId="28" fillId="0" borderId="0" applyFont="0" applyFill="0" applyBorder="0" applyProtection="0">
      <alignment/>
    </xf>
    <xf numFmtId="172" fontId="28" fillId="0" borderId="0" applyFont="0" applyFill="0" applyBorder="0" applyProtection="0">
      <alignment/>
    </xf>
    <xf numFmtId="172" fontId="28"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173" fontId="19" fillId="0" borderId="0" applyFont="0" applyFill="0" applyBorder="0" applyAlignment="0" applyProtection="0"/>
    <xf numFmtId="173" fontId="1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7" fontId="29" fillId="0" borderId="0" applyFill="0" applyBorder="0">
      <alignment horizontal="right"/>
      <protection/>
    </xf>
    <xf numFmtId="0" fontId="30" fillId="0" borderId="0" applyNumberFormat="0" applyFill="0" applyBorder="0" applyAlignment="0">
      <protection/>
    </xf>
    <xf numFmtId="170" fontId="25" fillId="0" borderId="0" applyFont="0" applyFill="0" applyBorder="0" applyProtection="0">
      <alignment horizontal="right"/>
    </xf>
    <xf numFmtId="170" fontId="25" fillId="0" borderId="0" applyFont="0" applyFill="0" applyBorder="0" applyProtection="0">
      <alignment horizontal="right"/>
    </xf>
    <xf numFmtId="0" fontId="27" fillId="0" borderId="4">
      <alignment/>
      <protection/>
    </xf>
    <xf numFmtId="0" fontId="27" fillId="0" borderId="4">
      <alignment/>
      <protection/>
    </xf>
    <xf numFmtId="0" fontId="25" fillId="0" borderId="0" applyProtection="0">
      <alignment/>
    </xf>
    <xf numFmtId="0" fontId="25" fillId="0" borderId="0" applyProtection="0">
      <alignment/>
    </xf>
    <xf numFmtId="0" fontId="7" fillId="0" borderId="0" applyProtection="0">
      <alignment/>
    </xf>
    <xf numFmtId="0" fontId="7" fillId="0" borderId="0" applyProtection="0">
      <alignment/>
    </xf>
    <xf numFmtId="0" fontId="0" fillId="0" borderId="0" applyProtection="0">
      <alignment/>
    </xf>
    <xf numFmtId="0" fontId="0" fillId="0" borderId="0" applyProtection="0">
      <alignment/>
    </xf>
    <xf numFmtId="0" fontId="26" fillId="0" borderId="0" applyProtection="0">
      <alignment/>
    </xf>
    <xf numFmtId="2" fontId="0" fillId="0" borderId="0" applyFont="0" applyFill="0" applyBorder="0" applyAlignment="0" applyProtection="0"/>
    <xf numFmtId="2" fontId="0" fillId="0" borderId="0" applyFont="0" applyFill="0" applyBorder="0" applyAlignment="0" applyProtection="0"/>
    <xf numFmtId="176" fontId="29" fillId="0" borderId="0" applyFill="0" applyBorder="0">
      <alignment horizontal="right"/>
      <protection/>
    </xf>
    <xf numFmtId="171" fontId="26" fillId="2" borderId="5" applyFont="0" applyBorder="0" applyProtection="0">
      <alignment/>
    </xf>
    <xf numFmtId="0" fontId="26" fillId="3" borderId="0" applyNumberFormat="0" applyBorder="0" applyAlignment="0" applyProtection="0"/>
    <xf numFmtId="0" fontId="26" fillId="3" borderId="0" applyNumberFormat="0" applyBorder="0" applyAlignment="0" applyProtection="0"/>
    <xf numFmtId="0" fontId="5" fillId="0" borderId="0" applyNumberFormat="0" applyFill="0" applyBorder="0" applyAlignment="0" applyProtection="0"/>
    <xf numFmtId="0" fontId="26" fillId="4" borderId="5" applyNumberFormat="0" applyBorder="0" applyAlignment="0" applyProtection="0"/>
    <xf numFmtId="0" fontId="26" fillId="4" borderId="5" applyNumberFormat="0" applyBorder="0" applyAlignment="0" applyProtection="0"/>
    <xf numFmtId="0" fontId="26" fillId="4" borderId="0" applyNumberFormat="0" applyFont="0" applyBorder="0">
      <alignment/>
      <protection locked="0"/>
    </xf>
    <xf numFmtId="0" fontId="26" fillId="4" borderId="6" applyNumberFormat="0" applyFont="0">
      <alignment/>
      <protection locked="0"/>
    </xf>
    <xf numFmtId="177" fontId="0" fillId="0" borderId="0" applyFill="0" applyBorder="0" applyProtection="0">
      <alignment horizontal="right"/>
    </xf>
    <xf numFmtId="178" fontId="0" fillId="0" borderId="0" applyFill="0" applyBorder="0" applyProtection="0">
      <alignment horizontal="right"/>
    </xf>
    <xf numFmtId="178"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9" fontId="31" fillId="0" borderId="0" applyFont="0" applyFill="0" applyBorder="0" applyProtection="0">
      <alignment horizontal="right"/>
    </xf>
    <xf numFmtId="180" fontId="32" fillId="0" borderId="0">
      <alignment/>
      <protection/>
    </xf>
    <xf numFmtId="0" fontId="33" fillId="0" borderId="0" applyFill="0" applyBorder="0" applyAlignment="0" applyProtection="0"/>
    <xf numFmtId="1" fontId="34" fillId="0" borderId="0" applyFont="0" applyFill="0" applyBorder="0" applyAlignment="0">
      <protection locked="0"/>
    </xf>
    <xf numFmtId="0" fontId="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0" fontId="35" fillId="2" borderId="0">
      <alignment horizontal="right"/>
      <protection/>
    </xf>
    <xf numFmtId="0" fontId="36" fillId="2" borderId="0">
      <alignment horizontal="left"/>
      <protection/>
    </xf>
    <xf numFmtId="0" fontId="37" fillId="0" borderId="0" applyFill="0" applyBorder="0" applyProtection="0">
      <alignment horizontal="left"/>
    </xf>
    <xf numFmtId="0" fontId="38" fillId="0" borderId="0" applyFill="0" applyBorder="0" applyProtection="0">
      <alignment horizontal="left"/>
    </xf>
    <xf numFmtId="182" fontId="0" fillId="0" borderId="0" applyFont="0" applyFill="0" applyBorder="0" applyAlignment="0" applyProtection="0"/>
    <xf numFmtId="0" fontId="27" fillId="0" borderId="0">
      <alignment/>
      <protection/>
    </xf>
    <xf numFmtId="0" fontId="27" fillId="0" borderId="0">
      <alignment/>
      <protection/>
    </xf>
    <xf numFmtId="168" fontId="39" fillId="0" borderId="0" applyFont="0" applyFill="0" applyBorder="0" applyAlignment="0" applyProtection="0"/>
    <xf numFmtId="168" fontId="39"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25" fillId="0" borderId="0" applyFont="0" applyFill="0" applyBorder="0" applyProtection="0">
      <alignment horizontal="right"/>
    </xf>
    <xf numFmtId="183" fontId="25" fillId="0" borderId="0" applyFont="0" applyFill="0" applyBorder="0" applyProtection="0">
      <alignment horizontal="right"/>
    </xf>
    <xf numFmtId="184" fontId="40" fillId="0" borderId="0">
      <alignment/>
      <protection/>
    </xf>
    <xf numFmtId="185" fontId="29" fillId="0" borderId="0" applyFill="0" applyBorder="0">
      <alignment horizontal="right"/>
      <protection/>
    </xf>
    <xf numFmtId="0" fontId="34" fillId="3" borderId="5" applyNumberFormat="0" applyFont="0" applyAlignment="0" applyProtection="0"/>
    <xf numFmtId="0" fontId="26" fillId="3" borderId="0" applyNumberFormat="0" applyFont="0" applyBorder="0">
      <alignment/>
      <protection locked="0"/>
    </xf>
    <xf numFmtId="186" fontId="19" fillId="0" borderId="0">
      <alignment vertical="top"/>
      <protection/>
    </xf>
    <xf numFmtId="186" fontId="19" fillId="0" borderId="0">
      <alignment vertical="top"/>
      <protection/>
    </xf>
    <xf numFmtId="0" fontId="41" fillId="0" borderId="0" applyNumberFormat="0" applyFill="0" applyBorder="0" applyAlignment="0" applyProtection="0"/>
    <xf numFmtId="0" fontId="19" fillId="5" borderId="0" applyNumberFormat="0" applyFont="0" applyBorder="0" applyAlignment="0" applyProtection="0"/>
    <xf numFmtId="187" fontId="0" fillId="0" borderId="0">
      <alignment horizontal="left" wrapText="1"/>
      <protection/>
    </xf>
    <xf numFmtId="187" fontId="0" fillId="0" borderId="0">
      <alignment horizontal="left" wrapText="1"/>
      <protection/>
    </xf>
    <xf numFmtId="0" fontId="34" fillId="3" borderId="0" applyNumberFormat="0" applyFont="0" applyBorder="0" applyAlignment="0" applyProtection="0"/>
    <xf numFmtId="0" fontId="42" fillId="0" borderId="0" applyFill="0" applyBorder="0" applyProtection="0">
      <alignment horizontal="center" vertical="center"/>
    </xf>
    <xf numFmtId="0" fontId="42" fillId="0" borderId="0" applyFill="0" applyBorder="0" applyProtection="0">
      <alignment/>
    </xf>
    <xf numFmtId="0" fontId="7" fillId="0" borderId="0" applyFill="0" applyBorder="0" applyProtection="0">
      <alignment horizontal="left"/>
    </xf>
    <xf numFmtId="0" fontId="43" fillId="0" borderId="0" applyFill="0" applyBorder="0" applyProtection="0">
      <alignment horizontal="left" vertical="top"/>
    </xf>
    <xf numFmtId="0" fontId="22" fillId="2" borderId="7" applyNumberFormat="0" applyFont="0" applyFill="0" applyAlignment="0">
      <protection locked="0"/>
    </xf>
    <xf numFmtId="0" fontId="22" fillId="2" borderId="8" applyNumberFormat="0" applyFont="0" applyFill="0" applyAlignment="0">
      <protection locked="0"/>
    </xf>
    <xf numFmtId="0" fontId="34" fillId="0" borderId="0" applyNumberFormat="0" applyFill="0" applyBorder="0" applyAlignment="0" applyProtection="0"/>
    <xf numFmtId="18" fontId="22" fillId="2" borderId="0" applyFont="0" applyFill="0" applyBorder="0" applyAlignment="0">
      <protection locked="0"/>
    </xf>
    <xf numFmtId="18" fontId="22" fillId="2" borderId="0" applyFont="0" applyFill="0" applyBorder="0" applyAlignment="0">
      <protection locked="0"/>
    </xf>
    <xf numFmtId="0" fontId="4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9" applyNumberFormat="0" applyFont="0" applyFill="0" applyAlignment="0" applyProtection="0"/>
    <xf numFmtId="0" fontId="27" fillId="0" borderId="10">
      <alignment/>
      <protection/>
    </xf>
    <xf numFmtId="0" fontId="27" fillId="0" borderId="10">
      <alignment/>
      <protection/>
    </xf>
    <xf numFmtId="38" fontId="35" fillId="0" borderId="11" applyFill="0" applyBorder="0" applyAlignment="0">
      <protection locked="0"/>
    </xf>
    <xf numFmtId="38" fontId="35" fillId="0" borderId="11" applyFill="0" applyBorder="0" applyAlignment="0">
      <protection locked="0"/>
    </xf>
    <xf numFmtId="0" fontId="34" fillId="2" borderId="0" applyNumberFormat="0" applyFont="0" applyAlignment="0" applyProtection="0"/>
    <xf numFmtId="0" fontId="34" fillId="2" borderId="7" applyNumberFormat="0" applyFont="0" applyAlignment="0">
      <protection locked="0"/>
    </xf>
    <xf numFmtId="0" fontId="45" fillId="0" borderId="0" applyNumberFormat="0" applyFill="0" applyBorder="0" applyAlignment="0" applyProtection="0"/>
    <xf numFmtId="170" fontId="25" fillId="0" borderId="0" applyFont="0" applyFill="0" applyBorder="0" applyProtection="0">
      <alignment horizontal="right"/>
    </xf>
  </cellStyleXfs>
  <cellXfs count="315">
    <xf numFmtId="0" fontId="0" fillId="0" borderId="0" xfId="0"/>
    <xf numFmtId="0" fontId="3" fillId="0" borderId="0" xfId="20">
      <alignment/>
      <protection/>
    </xf>
    <xf numFmtId="0" fontId="0" fillId="0" borderId="0" xfId="0" applyFill="1"/>
    <xf numFmtId="0" fontId="9" fillId="3" borderId="12" xfId="0" applyFont="1" applyFill="1" applyBorder="1" applyProtection="1">
      <protection/>
    </xf>
    <xf numFmtId="0" fontId="0" fillId="3" borderId="0" xfId="0" applyFill="1" applyBorder="1" applyProtection="1">
      <protection/>
    </xf>
    <xf numFmtId="0" fontId="0" fillId="3" borderId="12" xfId="0" applyFont="1" applyFill="1" applyBorder="1" applyProtection="1">
      <protection/>
    </xf>
    <xf numFmtId="0" fontId="10" fillId="3" borderId="12" xfId="0" applyFont="1" applyFill="1" applyBorder="1" applyProtection="1">
      <protection/>
    </xf>
    <xf numFmtId="44" fontId="5" fillId="3" borderId="13" xfId="16" applyFont="1" applyFill="1" applyBorder="1" applyProtection="1">
      <protection/>
    </xf>
    <xf numFmtId="44" fontId="5" fillId="3" borderId="0" xfId="16" applyFont="1" applyFill="1" applyBorder="1" applyProtection="1">
      <protection/>
    </xf>
    <xf numFmtId="0" fontId="11" fillId="3" borderId="12" xfId="0" applyFont="1" applyFill="1" applyBorder="1" applyProtection="1">
      <protection/>
    </xf>
    <xf numFmtId="44" fontId="8" fillId="3" borderId="0" xfId="16" applyFont="1" applyFill="1" applyBorder="1" applyProtection="1">
      <protection/>
    </xf>
    <xf numFmtId="44" fontId="0" fillId="3" borderId="14" xfId="16" applyFont="1" applyFill="1" applyBorder="1" applyProtection="1">
      <protection/>
    </xf>
    <xf numFmtId="44" fontId="0" fillId="3" borderId="15" xfId="16" applyFont="1" applyFill="1" applyBorder="1" applyProtection="1">
      <protection/>
    </xf>
    <xf numFmtId="44" fontId="0" fillId="3" borderId="16" xfId="16" applyFont="1" applyFill="1" applyBorder="1" applyProtection="1">
      <protection/>
    </xf>
    <xf numFmtId="164" fontId="12" fillId="3" borderId="17" xfId="18" applyNumberFormat="1" applyFont="1" applyFill="1" applyBorder="1" applyProtection="1">
      <protection/>
    </xf>
    <xf numFmtId="165" fontId="12" fillId="3" borderId="18" xfId="20" applyNumberFormat="1" applyFont="1" applyFill="1" applyBorder="1" applyAlignment="1" applyProtection="1">
      <alignment horizontal="center"/>
      <protection/>
    </xf>
    <xf numFmtId="165" fontId="12" fillId="3" borderId="19" xfId="20" applyNumberFormat="1" applyFont="1" applyFill="1" applyBorder="1" applyAlignment="1" applyProtection="1">
      <alignment horizontal="center"/>
      <protection/>
    </xf>
    <xf numFmtId="165" fontId="12" fillId="3" borderId="20" xfId="20" applyNumberFormat="1" applyFont="1" applyFill="1" applyBorder="1" applyAlignment="1" applyProtection="1">
      <alignment horizontal="center"/>
      <protection/>
    </xf>
    <xf numFmtId="165" fontId="12" fillId="3" borderId="21" xfId="20" applyNumberFormat="1" applyFont="1" applyFill="1" applyBorder="1" applyAlignment="1" applyProtection="1">
      <alignment horizontal="center"/>
      <protection/>
    </xf>
    <xf numFmtId="165" fontId="12" fillId="3" borderId="22" xfId="20" applyNumberFormat="1" applyFont="1" applyFill="1" applyBorder="1" applyAlignment="1" applyProtection="1">
      <alignment horizontal="center" wrapText="1"/>
      <protection/>
    </xf>
    <xf numFmtId="164" fontId="10" fillId="3" borderId="23" xfId="18" applyNumberFormat="1" applyFont="1" applyFill="1" applyBorder="1" applyProtection="1">
      <protection/>
    </xf>
    <xf numFmtId="10" fontId="10" fillId="3" borderId="24" xfId="15" applyNumberFormat="1" applyFont="1" applyFill="1" applyBorder="1" applyProtection="1">
      <protection/>
    </xf>
    <xf numFmtId="10" fontId="10" fillId="3" borderId="25" xfId="15" applyNumberFormat="1" applyFont="1" applyFill="1" applyBorder="1" applyProtection="1">
      <protection/>
    </xf>
    <xf numFmtId="10" fontId="10" fillId="3" borderId="26" xfId="15" applyNumberFormat="1" applyFont="1" applyFill="1" applyBorder="1" applyProtection="1">
      <protection/>
    </xf>
    <xf numFmtId="164" fontId="10" fillId="3" borderId="27" xfId="18" applyNumberFormat="1" applyFont="1" applyFill="1" applyBorder="1" applyProtection="1">
      <protection/>
    </xf>
    <xf numFmtId="164" fontId="10" fillId="3" borderId="28" xfId="18" applyNumberFormat="1" applyFont="1" applyFill="1" applyBorder="1" applyProtection="1">
      <protection/>
    </xf>
    <xf numFmtId="164" fontId="10" fillId="3" borderId="29" xfId="18" applyNumberFormat="1" applyFont="1" applyFill="1" applyBorder="1" applyProtection="1">
      <protection/>
    </xf>
    <xf numFmtId="164" fontId="10" fillId="3" borderId="30" xfId="18" applyNumberFormat="1" applyFont="1" applyFill="1" applyBorder="1" applyProtection="1">
      <protection/>
    </xf>
    <xf numFmtId="164" fontId="10" fillId="3" borderId="31" xfId="18" applyNumberFormat="1" applyFont="1" applyFill="1" applyBorder="1" applyProtection="1">
      <protection/>
    </xf>
    <xf numFmtId="44" fontId="10" fillId="3" borderId="32" xfId="16" applyFont="1" applyFill="1" applyBorder="1" applyProtection="1">
      <protection/>
    </xf>
    <xf numFmtId="44" fontId="10" fillId="3" borderId="33" xfId="16" applyFont="1" applyFill="1" applyBorder="1" applyProtection="1">
      <protection/>
    </xf>
    <xf numFmtId="44" fontId="10" fillId="3" borderId="34" xfId="16" applyFont="1" applyFill="1" applyBorder="1" applyProtection="1">
      <protection/>
    </xf>
    <xf numFmtId="44" fontId="10" fillId="3" borderId="35" xfId="16" applyFont="1" applyFill="1" applyBorder="1" applyProtection="1">
      <protection/>
    </xf>
    <xf numFmtId="44" fontId="12" fillId="3" borderId="16" xfId="16" applyFont="1" applyFill="1" applyBorder="1" applyProtection="1">
      <protection/>
    </xf>
    <xf numFmtId="166" fontId="12" fillId="3" borderId="36" xfId="16" applyNumberFormat="1" applyFont="1" applyFill="1" applyBorder="1" applyProtection="1">
      <protection/>
    </xf>
    <xf numFmtId="166" fontId="12" fillId="3" borderId="37" xfId="16" applyNumberFormat="1" applyFont="1" applyFill="1" applyBorder="1" applyProtection="1">
      <protection/>
    </xf>
    <xf numFmtId="166" fontId="12" fillId="3" borderId="2" xfId="16" applyNumberFormat="1" applyFont="1" applyFill="1" applyBorder="1" applyProtection="1">
      <protection/>
    </xf>
    <xf numFmtId="166" fontId="12" fillId="3" borderId="38" xfId="16" applyNumberFormat="1" applyFont="1" applyFill="1" applyBorder="1" applyProtection="1">
      <protection/>
    </xf>
    <xf numFmtId="0" fontId="7" fillId="3" borderId="12" xfId="0" applyFont="1" applyFill="1" applyBorder="1" applyProtection="1">
      <protection/>
    </xf>
    <xf numFmtId="164" fontId="10" fillId="3" borderId="39" xfId="18" applyNumberFormat="1" applyFont="1" applyFill="1" applyBorder="1" applyProtection="1">
      <protection/>
    </xf>
    <xf numFmtId="164" fontId="10" fillId="3" borderId="0" xfId="18" applyNumberFormat="1" applyFont="1" applyFill="1" applyBorder="1" applyProtection="1">
      <protection/>
    </xf>
    <xf numFmtId="9" fontId="10" fillId="3" borderId="0" xfId="15" applyFont="1" applyFill="1" applyBorder="1" applyProtection="1">
      <protection/>
    </xf>
    <xf numFmtId="164" fontId="10" fillId="3" borderId="0" xfId="0" applyNumberFormat="1" applyFont="1" applyFill="1" applyBorder="1" applyProtection="1">
      <protection/>
    </xf>
    <xf numFmtId="164" fontId="0" fillId="3" borderId="0" xfId="0" applyNumberFormat="1" applyFill="1" applyBorder="1" applyProtection="1">
      <protection/>
    </xf>
    <xf numFmtId="9" fontId="0" fillId="3" borderId="0" xfId="15" applyFont="1" applyFill="1" applyBorder="1" applyProtection="1">
      <protection/>
    </xf>
    <xf numFmtId="44" fontId="7" fillId="3" borderId="0" xfId="16" applyFont="1" applyFill="1" applyBorder="1" applyProtection="1">
      <protection/>
    </xf>
    <xf numFmtId="44" fontId="11" fillId="3" borderId="12" xfId="16" applyFont="1" applyFill="1" applyBorder="1" applyProtection="1">
      <protection/>
    </xf>
    <xf numFmtId="166" fontId="12" fillId="3" borderId="0" xfId="16" applyNumberFormat="1" applyFont="1" applyFill="1" applyBorder="1" applyProtection="1">
      <protection/>
    </xf>
    <xf numFmtId="164" fontId="10" fillId="3" borderId="40" xfId="18" applyNumberFormat="1" applyFont="1" applyFill="1" applyBorder="1" applyProtection="1">
      <protection/>
    </xf>
    <xf numFmtId="164" fontId="10" fillId="3" borderId="41" xfId="18" applyNumberFormat="1" applyFont="1" applyFill="1" applyBorder="1" applyProtection="1">
      <protection/>
    </xf>
    <xf numFmtId="164" fontId="10" fillId="3" borderId="42" xfId="18" applyNumberFormat="1" applyFont="1" applyFill="1" applyBorder="1" applyProtection="1">
      <protection/>
    </xf>
    <xf numFmtId="164" fontId="10" fillId="3" borderId="43" xfId="18" applyNumberFormat="1" applyFont="1" applyFill="1" applyBorder="1" applyProtection="1">
      <protection/>
    </xf>
    <xf numFmtId="164" fontId="10" fillId="3" borderId="44" xfId="18" applyNumberFormat="1" applyFont="1" applyFill="1" applyBorder="1" applyProtection="1">
      <protection/>
    </xf>
    <xf numFmtId="164" fontId="10" fillId="3" borderId="31" xfId="15" applyNumberFormat="1" applyFont="1" applyFill="1" applyBorder="1" applyProtection="1">
      <protection/>
    </xf>
    <xf numFmtId="164" fontId="10" fillId="3" borderId="45" xfId="18" applyNumberFormat="1" applyFont="1" applyFill="1" applyBorder="1" applyProtection="1">
      <protection/>
    </xf>
    <xf numFmtId="164" fontId="10" fillId="3" borderId="32" xfId="18" applyNumberFormat="1" applyFont="1" applyFill="1" applyBorder="1" applyProtection="1">
      <protection/>
    </xf>
    <xf numFmtId="164" fontId="10" fillId="3" borderId="33" xfId="18" applyNumberFormat="1" applyFont="1" applyFill="1" applyBorder="1" applyProtection="1">
      <protection/>
    </xf>
    <xf numFmtId="164" fontId="10" fillId="3" borderId="46" xfId="18" applyNumberFormat="1" applyFont="1" applyFill="1" applyBorder="1" applyProtection="1">
      <protection/>
    </xf>
    <xf numFmtId="164" fontId="10" fillId="3" borderId="34" xfId="18" applyNumberFormat="1" applyFont="1" applyFill="1" applyBorder="1" applyProtection="1">
      <protection/>
    </xf>
    <xf numFmtId="164" fontId="10" fillId="3" borderId="47" xfId="15" applyNumberFormat="1" applyFont="1" applyFill="1" applyBorder="1" applyProtection="1">
      <protection/>
    </xf>
    <xf numFmtId="164" fontId="10" fillId="3" borderId="15" xfId="18" applyNumberFormat="1" applyFont="1" applyFill="1" applyBorder="1" applyProtection="1">
      <protection/>
    </xf>
    <xf numFmtId="167" fontId="10" fillId="3" borderId="48" xfId="15" applyNumberFormat="1" applyFont="1" applyFill="1" applyBorder="1" applyProtection="1">
      <protection/>
    </xf>
    <xf numFmtId="167" fontId="10" fillId="3" borderId="0" xfId="15" applyNumberFormat="1" applyFont="1" applyFill="1" applyBorder="1" applyProtection="1">
      <protection/>
    </xf>
    <xf numFmtId="167" fontId="10" fillId="3" borderId="11" xfId="15" applyNumberFormat="1" applyFont="1" applyFill="1" applyBorder="1" applyProtection="1">
      <protection/>
    </xf>
    <xf numFmtId="10" fontId="10" fillId="3" borderId="42" xfId="15" applyNumberFormat="1" applyFont="1" applyFill="1" applyBorder="1" applyProtection="1">
      <protection/>
    </xf>
    <xf numFmtId="10" fontId="10" fillId="3" borderId="44" xfId="15" applyNumberFormat="1" applyFont="1" applyFill="1" applyBorder="1" applyProtection="1">
      <protection/>
    </xf>
    <xf numFmtId="10" fontId="10" fillId="3" borderId="49" xfId="15" applyNumberFormat="1" applyFont="1" applyFill="1" applyBorder="1" applyProtection="1">
      <protection/>
    </xf>
    <xf numFmtId="10" fontId="10" fillId="3" borderId="50" xfId="15" applyNumberFormat="1" applyFont="1" applyFill="1" applyBorder="1" applyProtection="1">
      <protection/>
    </xf>
    <xf numFmtId="10" fontId="10" fillId="3" borderId="12" xfId="15" applyNumberFormat="1" applyFont="1" applyFill="1" applyBorder="1" applyProtection="1">
      <protection/>
    </xf>
    <xf numFmtId="10" fontId="10" fillId="3" borderId="51" xfId="15" applyNumberFormat="1" applyFont="1" applyFill="1" applyBorder="1" applyProtection="1">
      <protection/>
    </xf>
    <xf numFmtId="10" fontId="10" fillId="3" borderId="52" xfId="15" applyNumberFormat="1" applyFont="1" applyFill="1" applyBorder="1" applyProtection="1">
      <protection/>
    </xf>
    <xf numFmtId="10" fontId="10" fillId="3" borderId="53" xfId="15" applyNumberFormat="1" applyFont="1" applyFill="1" applyBorder="1" applyProtection="1">
      <protection/>
    </xf>
    <xf numFmtId="0" fontId="11" fillId="0" borderId="12" xfId="0" applyFont="1" applyFill="1" applyBorder="1" applyProtection="1">
      <protection/>
    </xf>
    <xf numFmtId="44" fontId="8" fillId="0" borderId="0" xfId="16" applyFont="1" applyFill="1" applyBorder="1" applyProtection="1">
      <protection/>
    </xf>
    <xf numFmtId="0" fontId="0" fillId="0" borderId="0" xfId="0" applyFill="1" applyBorder="1" applyProtection="1">
      <protection/>
    </xf>
    <xf numFmtId="0" fontId="10" fillId="0" borderId="12" xfId="0" applyFont="1" applyFill="1" applyBorder="1" applyProtection="1">
      <protection/>
    </xf>
    <xf numFmtId="44" fontId="0" fillId="6" borderId="14" xfId="16" applyFont="1" applyFill="1" applyBorder="1" applyProtection="1">
      <protection locked="0"/>
    </xf>
    <xf numFmtId="44" fontId="0" fillId="6" borderId="13" xfId="16" applyFont="1" applyFill="1" applyBorder="1" applyProtection="1">
      <protection locked="0"/>
    </xf>
    <xf numFmtId="164" fontId="12" fillId="0" borderId="54" xfId="18" applyNumberFormat="1" applyFont="1" applyFill="1" applyBorder="1" applyProtection="1">
      <protection/>
    </xf>
    <xf numFmtId="165" fontId="12" fillId="0" borderId="55" xfId="20" applyNumberFormat="1" applyFont="1" applyFill="1" applyBorder="1" applyAlignment="1" applyProtection="1">
      <alignment horizontal="center"/>
      <protection/>
    </xf>
    <xf numFmtId="165" fontId="12" fillId="0" borderId="19" xfId="20" applyNumberFormat="1" applyFont="1" applyFill="1" applyBorder="1" applyAlignment="1" applyProtection="1">
      <alignment horizontal="center"/>
      <protection/>
    </xf>
    <xf numFmtId="165" fontId="12" fillId="0" borderId="20" xfId="20" applyNumberFormat="1" applyFont="1" applyFill="1" applyBorder="1" applyAlignment="1" applyProtection="1">
      <alignment horizontal="center"/>
      <protection/>
    </xf>
    <xf numFmtId="165" fontId="12" fillId="0" borderId="22" xfId="20" applyNumberFormat="1" applyFont="1" applyFill="1" applyBorder="1" applyAlignment="1" applyProtection="1">
      <alignment horizontal="center" wrapText="1"/>
      <protection/>
    </xf>
    <xf numFmtId="164" fontId="10" fillId="0" borderId="23" xfId="18" applyNumberFormat="1" applyFont="1" applyFill="1" applyBorder="1" applyProtection="1">
      <protection/>
    </xf>
    <xf numFmtId="10" fontId="10" fillId="0" borderId="24" xfId="15" applyNumberFormat="1" applyFont="1" applyFill="1" applyBorder="1" applyProtection="1">
      <protection/>
    </xf>
    <xf numFmtId="10" fontId="10" fillId="0" borderId="25" xfId="15" applyNumberFormat="1" applyFont="1" applyFill="1" applyBorder="1" applyProtection="1">
      <protection/>
    </xf>
    <xf numFmtId="10" fontId="10" fillId="0" borderId="56" xfId="15" applyNumberFormat="1" applyFont="1" applyFill="1" applyBorder="1" applyProtection="1">
      <protection/>
    </xf>
    <xf numFmtId="10" fontId="10" fillId="0" borderId="26" xfId="15" applyNumberFormat="1" applyFont="1" applyFill="1" applyBorder="1" applyProtection="1">
      <protection/>
    </xf>
    <xf numFmtId="164" fontId="10" fillId="0" borderId="57" xfId="18" applyNumberFormat="1" applyFont="1" applyFill="1" applyBorder="1" applyProtection="1">
      <protection/>
    </xf>
    <xf numFmtId="164" fontId="10" fillId="0" borderId="58" xfId="18" applyNumberFormat="1" applyFont="1" applyFill="1" applyBorder="1" applyProtection="1">
      <protection/>
    </xf>
    <xf numFmtId="164" fontId="10" fillId="0" borderId="29" xfId="18" applyNumberFormat="1" applyFont="1" applyFill="1" applyBorder="1" applyProtection="1">
      <protection/>
    </xf>
    <xf numFmtId="164" fontId="10" fillId="0" borderId="30" xfId="18" applyNumberFormat="1" applyFont="1" applyFill="1" applyBorder="1" applyProtection="1">
      <protection/>
    </xf>
    <xf numFmtId="164" fontId="10" fillId="0" borderId="31" xfId="18" applyNumberFormat="1" applyFont="1" applyFill="1" applyBorder="1" applyProtection="1">
      <protection/>
    </xf>
    <xf numFmtId="44" fontId="10" fillId="0" borderId="35" xfId="16" applyFont="1" applyFill="1" applyBorder="1" applyProtection="1">
      <protection/>
    </xf>
    <xf numFmtId="44" fontId="10" fillId="0" borderId="59" xfId="16" applyFont="1" applyFill="1" applyBorder="1" applyProtection="1">
      <protection/>
    </xf>
    <xf numFmtId="44" fontId="10" fillId="0" borderId="34" xfId="16" applyFont="1" applyFill="1" applyBorder="1" applyProtection="1">
      <protection/>
    </xf>
    <xf numFmtId="44" fontId="10" fillId="0" borderId="46" xfId="16" applyFont="1" applyFill="1" applyBorder="1" applyProtection="1">
      <protection/>
    </xf>
    <xf numFmtId="44" fontId="10" fillId="0" borderId="47" xfId="16" applyFont="1" applyFill="1" applyBorder="1" applyProtection="1">
      <protection/>
    </xf>
    <xf numFmtId="44" fontId="12" fillId="0" borderId="38" xfId="16" applyFont="1" applyFill="1" applyBorder="1" applyProtection="1">
      <protection/>
    </xf>
    <xf numFmtId="166" fontId="12" fillId="0" borderId="60" xfId="16" applyNumberFormat="1" applyFont="1" applyFill="1" applyBorder="1" applyProtection="1">
      <protection/>
    </xf>
    <xf numFmtId="166" fontId="12" fillId="0" borderId="37" xfId="16" applyNumberFormat="1" applyFont="1" applyFill="1" applyBorder="1" applyProtection="1">
      <protection/>
    </xf>
    <xf numFmtId="166" fontId="12" fillId="0" borderId="2" xfId="16" applyNumberFormat="1" applyFont="1" applyFill="1" applyBorder="1" applyProtection="1">
      <protection/>
    </xf>
    <xf numFmtId="44" fontId="11" fillId="0" borderId="12" xfId="16" applyFont="1" applyFill="1" applyBorder="1" applyProtection="1">
      <protection/>
    </xf>
    <xf numFmtId="166" fontId="12" fillId="0" borderId="0" xfId="16" applyNumberFormat="1" applyFont="1" applyFill="1" applyBorder="1" applyProtection="1">
      <protection/>
    </xf>
    <xf numFmtId="44" fontId="7" fillId="0" borderId="0" xfId="16" applyFont="1" applyFill="1" applyBorder="1" applyProtection="1">
      <protection/>
    </xf>
    <xf numFmtId="44" fontId="11" fillId="0" borderId="60" xfId="16" applyFont="1" applyFill="1" applyBorder="1" applyProtection="1">
      <protection/>
    </xf>
    <xf numFmtId="44" fontId="7" fillId="0" borderId="2" xfId="16" applyFont="1" applyFill="1" applyBorder="1" applyProtection="1">
      <protection/>
    </xf>
    <xf numFmtId="164" fontId="10" fillId="0" borderId="40" xfId="18" applyNumberFormat="1" applyFont="1" applyFill="1" applyBorder="1" applyProtection="1">
      <protection/>
    </xf>
    <xf numFmtId="164" fontId="10" fillId="0" borderId="41" xfId="18" applyNumberFormat="1" applyFont="1" applyFill="1" applyBorder="1" applyProtection="1">
      <protection/>
    </xf>
    <xf numFmtId="164" fontId="10" fillId="0" borderId="27" xfId="18" applyNumberFormat="1" applyFont="1" applyFill="1" applyBorder="1" applyProtection="1">
      <protection/>
    </xf>
    <xf numFmtId="164" fontId="10" fillId="7" borderId="61" xfId="18" applyNumberFormat="1" applyFont="1" applyFill="1" applyBorder="1" applyProtection="1">
      <protection locked="0"/>
    </xf>
    <xf numFmtId="164" fontId="10" fillId="7" borderId="5" xfId="18" applyNumberFormat="1" applyFont="1" applyFill="1" applyBorder="1" applyProtection="1">
      <protection locked="0"/>
    </xf>
    <xf numFmtId="164" fontId="10" fillId="7" borderId="62" xfId="18" applyNumberFormat="1" applyFont="1" applyFill="1" applyBorder="1" applyProtection="1">
      <protection locked="0"/>
    </xf>
    <xf numFmtId="164" fontId="10" fillId="0" borderId="45" xfId="18" applyNumberFormat="1" applyFont="1" applyFill="1" applyBorder="1" applyProtection="1">
      <protection/>
    </xf>
    <xf numFmtId="164" fontId="10" fillId="0" borderId="32" xfId="18" applyNumberFormat="1" applyFont="1" applyFill="1" applyBorder="1" applyProtection="1">
      <protection/>
    </xf>
    <xf numFmtId="164" fontId="10" fillId="7" borderId="63" xfId="18" applyNumberFormat="1" applyFont="1" applyFill="1" applyBorder="1" applyProtection="1">
      <protection locked="0"/>
    </xf>
    <xf numFmtId="164" fontId="10" fillId="7" borderId="29" xfId="18" applyNumberFormat="1" applyFont="1" applyFill="1" applyBorder="1" applyProtection="1">
      <protection locked="0"/>
    </xf>
    <xf numFmtId="164" fontId="10" fillId="7" borderId="30" xfId="18" applyNumberFormat="1" applyFont="1" applyFill="1" applyBorder="1" applyProtection="1">
      <protection locked="0"/>
    </xf>
    <xf numFmtId="164" fontId="10" fillId="0" borderId="64" xfId="15" applyNumberFormat="1" applyFont="1" applyFill="1" applyBorder="1" applyProtection="1">
      <protection/>
    </xf>
    <xf numFmtId="164" fontId="10" fillId="0" borderId="65" xfId="15" applyNumberFormat="1" applyFont="1" applyFill="1" applyBorder="1" applyProtection="1">
      <protection/>
    </xf>
    <xf numFmtId="164" fontId="10" fillId="0" borderId="9" xfId="15" applyNumberFormat="1" applyFont="1" applyFill="1" applyBorder="1" applyProtection="1">
      <protection/>
    </xf>
    <xf numFmtId="164" fontId="10" fillId="0" borderId="66" xfId="15" applyNumberFormat="1" applyFont="1" applyFill="1" applyBorder="1" applyProtection="1">
      <protection/>
    </xf>
    <xf numFmtId="164" fontId="10" fillId="0" borderId="67" xfId="18" applyNumberFormat="1" applyFont="1" applyFill="1" applyBorder="1" applyProtection="1">
      <protection/>
    </xf>
    <xf numFmtId="167" fontId="10" fillId="0" borderId="61" xfId="15" applyNumberFormat="1" applyFont="1" applyFill="1" applyBorder="1" applyProtection="1">
      <protection/>
    </xf>
    <xf numFmtId="167" fontId="10" fillId="0" borderId="5" xfId="15" applyNumberFormat="1" applyFont="1" applyFill="1" applyBorder="1" applyProtection="1">
      <protection/>
    </xf>
    <xf numFmtId="167" fontId="10" fillId="0" borderId="62" xfId="15" applyNumberFormat="1" applyFont="1" applyFill="1" applyBorder="1" applyProtection="1">
      <protection/>
    </xf>
    <xf numFmtId="167" fontId="10" fillId="0" borderId="68" xfId="15" applyNumberFormat="1" applyFont="1" applyFill="1" applyBorder="1" applyProtection="1">
      <protection/>
    </xf>
    <xf numFmtId="164" fontId="10" fillId="0" borderId="69" xfId="18" applyNumberFormat="1" applyFont="1" applyFill="1" applyBorder="1" applyProtection="1">
      <protection/>
    </xf>
    <xf numFmtId="10" fontId="10" fillId="0" borderId="70" xfId="15" applyNumberFormat="1" applyFont="1" applyFill="1" applyBorder="1" applyProtection="1">
      <protection/>
    </xf>
    <xf numFmtId="10" fontId="10" fillId="0" borderId="5" xfId="15" applyNumberFormat="1" applyFont="1" applyFill="1" applyBorder="1" applyProtection="1">
      <protection/>
    </xf>
    <xf numFmtId="10" fontId="10" fillId="0" borderId="68" xfId="15" applyNumberFormat="1" applyFont="1" applyFill="1" applyBorder="1" applyProtection="1">
      <protection/>
    </xf>
    <xf numFmtId="164" fontId="10" fillId="0" borderId="71" xfId="18" applyNumberFormat="1" applyFont="1" applyFill="1" applyBorder="1" applyProtection="1">
      <protection/>
    </xf>
    <xf numFmtId="10" fontId="10" fillId="0" borderId="72" xfId="15" applyNumberFormat="1" applyFont="1" applyFill="1" applyBorder="1" applyProtection="1">
      <protection/>
    </xf>
    <xf numFmtId="10" fontId="10" fillId="0" borderId="73" xfId="15" applyNumberFormat="1" applyFont="1" applyFill="1" applyBorder="1" applyProtection="1">
      <protection/>
    </xf>
    <xf numFmtId="10" fontId="10" fillId="0" borderId="74" xfId="15" applyNumberFormat="1" applyFont="1" applyFill="1" applyBorder="1" applyProtection="1">
      <protection/>
    </xf>
    <xf numFmtId="10" fontId="10" fillId="0" borderId="75" xfId="15" applyNumberFormat="1" applyFont="1" applyFill="1" applyBorder="1" applyProtection="1">
      <protection/>
    </xf>
    <xf numFmtId="164" fontId="10" fillId="0" borderId="0" xfId="18" applyNumberFormat="1" applyFont="1" applyFill="1" applyBorder="1" applyProtection="1">
      <protection/>
    </xf>
    <xf numFmtId="168" fontId="10" fillId="0" borderId="0" xfId="15" applyNumberFormat="1" applyFont="1" applyFill="1" applyBorder="1" applyProtection="1">
      <protection/>
    </xf>
    <xf numFmtId="164" fontId="12" fillId="0" borderId="17" xfId="18" applyNumberFormat="1" applyFont="1" applyFill="1" applyBorder="1" applyProtection="1">
      <protection/>
    </xf>
    <xf numFmtId="10" fontId="10" fillId="0" borderId="76" xfId="15" applyNumberFormat="1" applyFont="1" applyFill="1" applyBorder="1" applyProtection="1">
      <protection/>
    </xf>
    <xf numFmtId="10" fontId="10" fillId="0" borderId="77" xfId="15" applyNumberFormat="1" applyFont="1" applyFill="1" applyBorder="1" applyProtection="1">
      <protection/>
    </xf>
    <xf numFmtId="44" fontId="10" fillId="0" borderId="32" xfId="16" applyFont="1" applyFill="1" applyBorder="1" applyProtection="1">
      <protection/>
    </xf>
    <xf numFmtId="44" fontId="12" fillId="0" borderId="16" xfId="16" applyFont="1" applyFill="1" applyBorder="1" applyProtection="1">
      <protection/>
    </xf>
    <xf numFmtId="10" fontId="10" fillId="0" borderId="62" xfId="15" applyNumberFormat="1" applyFont="1" applyFill="1" applyBorder="1" applyProtection="1">
      <protection/>
    </xf>
    <xf numFmtId="44" fontId="10" fillId="0" borderId="33" xfId="16" applyFont="1" applyFill="1" applyBorder="1" applyProtection="1">
      <protection/>
    </xf>
    <xf numFmtId="0" fontId="0" fillId="2" borderId="0" xfId="0" applyFill="1"/>
    <xf numFmtId="0" fontId="7" fillId="0" borderId="0" xfId="0" applyFont="1"/>
    <xf numFmtId="0" fontId="15" fillId="0" borderId="0" xfId="0" applyFont="1"/>
    <xf numFmtId="0" fontId="15" fillId="2" borderId="0" xfId="0" applyFont="1" applyFill="1"/>
    <xf numFmtId="6" fontId="0" fillId="0" borderId="5" xfId="16" applyNumberFormat="1" applyFont="1" applyFill="1" applyBorder="1" applyAlignment="1" applyProtection="1">
      <alignment horizontal="right"/>
      <protection locked="0"/>
    </xf>
    <xf numFmtId="0" fontId="7" fillId="2" borderId="0" xfId="0" applyFont="1" applyFill="1"/>
    <xf numFmtId="0" fontId="16" fillId="2" borderId="0" xfId="0" applyFont="1" applyFill="1"/>
    <xf numFmtId="0" fontId="16" fillId="0" borderId="0" xfId="0" applyFont="1"/>
    <xf numFmtId="0" fontId="17" fillId="2" borderId="0" xfId="0" applyFont="1" applyFill="1"/>
    <xf numFmtId="0" fontId="17" fillId="0" borderId="0" xfId="0" applyFont="1"/>
    <xf numFmtId="40" fontId="7" fillId="0" borderId="5" xfId="0" applyNumberFormat="1" applyFont="1" applyBorder="1" applyAlignment="1" applyProtection="1">
      <alignment horizontal="right"/>
      <protection/>
    </xf>
    <xf numFmtId="41" fontId="7" fillId="0" borderId="5" xfId="0" applyNumberFormat="1" applyFont="1" applyBorder="1" applyAlignment="1" applyProtection="1">
      <alignment horizontal="right"/>
      <protection/>
    </xf>
    <xf numFmtId="41" fontId="7" fillId="2" borderId="0" xfId="0" applyNumberFormat="1" applyFont="1" applyFill="1"/>
    <xf numFmtId="38" fontId="7" fillId="0" borderId="5" xfId="0" applyNumberFormat="1" applyFont="1" applyBorder="1" applyAlignment="1" applyProtection="1">
      <alignment horizontal="right"/>
      <protection/>
    </xf>
    <xf numFmtId="40" fontId="0" fillId="0" borderId="0" xfId="0" applyNumberFormat="1"/>
    <xf numFmtId="40" fontId="7" fillId="0" borderId="0" xfId="0" applyNumberFormat="1" applyFont="1"/>
    <xf numFmtId="166" fontId="0" fillId="0" borderId="0" xfId="16" applyNumberFormat="1" applyFont="1"/>
    <xf numFmtId="164" fontId="10" fillId="8" borderId="61" xfId="18" applyNumberFormat="1" applyFont="1" applyFill="1" applyBorder="1" applyProtection="1">
      <protection locked="0"/>
    </xf>
    <xf numFmtId="164" fontId="10" fillId="8" borderId="5" xfId="18" applyNumberFormat="1" applyFont="1" applyFill="1" applyBorder="1" applyProtection="1">
      <protection locked="0"/>
    </xf>
    <xf numFmtId="164" fontId="10" fillId="8" borderId="62" xfId="18" applyNumberFormat="1" applyFont="1" applyFill="1" applyBorder="1" applyProtection="1">
      <protection locked="0"/>
    </xf>
    <xf numFmtId="0" fontId="0" fillId="0" borderId="0" xfId="0" applyAlignment="1" applyProtection="1">
      <alignment horizontal="left" vertical="justify"/>
      <protection locked="0"/>
    </xf>
    <xf numFmtId="0" fontId="0" fillId="0" borderId="0" xfId="0" applyProtection="1">
      <protection locked="0"/>
    </xf>
    <xf numFmtId="0" fontId="2" fillId="0" borderId="0" xfId="0" applyFont="1" applyAlignment="1" applyProtection="1">
      <alignment horizontal="left" vertical="justify"/>
      <protection locked="0"/>
    </xf>
    <xf numFmtId="0" fontId="1" fillId="0" borderId="0" xfId="0" applyFont="1" applyAlignment="1" applyProtection="1">
      <alignment horizontal="left" vertical="justify"/>
      <protection/>
    </xf>
    <xf numFmtId="0" fontId="2" fillId="9" borderId="0" xfId="0" applyFont="1" applyFill="1" applyAlignment="1" applyProtection="1">
      <alignment horizontal="left" vertical="justify"/>
      <protection/>
    </xf>
    <xf numFmtId="0" fontId="46" fillId="10" borderId="0" xfId="0" applyFont="1" applyFill="1" applyAlignment="1" applyProtection="1">
      <alignment horizontal="left" vertical="justify"/>
      <protection/>
    </xf>
    <xf numFmtId="0" fontId="2" fillId="11" borderId="0" xfId="0" applyFont="1" applyFill="1" applyAlignment="1" applyProtection="1">
      <alignment horizontal="left" vertical="justify"/>
      <protection/>
    </xf>
    <xf numFmtId="0" fontId="3" fillId="0" borderId="0" xfId="20" applyProtection="1">
      <alignment/>
      <protection/>
    </xf>
    <xf numFmtId="0" fontId="3" fillId="0" borderId="0" xfId="20" applyFont="1" applyProtection="1" quotePrefix="1">
      <alignment/>
      <protection/>
    </xf>
    <xf numFmtId="0" fontId="6" fillId="0" borderId="0" xfId="0" applyFont="1" applyProtection="1">
      <protection/>
    </xf>
    <xf numFmtId="0" fontId="0" fillId="0" borderId="0" xfId="0" applyProtection="1">
      <protection/>
    </xf>
    <xf numFmtId="0" fontId="7" fillId="0" borderId="0" xfId="0" applyFont="1" applyFill="1" applyProtection="1">
      <protection/>
    </xf>
    <xf numFmtId="0" fontId="0" fillId="0" borderId="0" xfId="0" applyFill="1" applyProtection="1">
      <protection/>
    </xf>
    <xf numFmtId="0" fontId="3" fillId="0" borderId="0" xfId="20" applyBorder="1" applyProtection="1">
      <alignment/>
      <protection/>
    </xf>
    <xf numFmtId="164" fontId="10" fillId="12" borderId="66" xfId="15" applyNumberFormat="1" applyFont="1" applyFill="1" applyBorder="1" applyProtection="1">
      <protection/>
    </xf>
    <xf numFmtId="0" fontId="7" fillId="0" borderId="39" xfId="0" applyFont="1" applyFill="1" applyBorder="1" applyProtection="1">
      <protection/>
    </xf>
    <xf numFmtId="164" fontId="10" fillId="0" borderId="39" xfId="18" applyNumberFormat="1" applyFont="1" applyFill="1" applyBorder="1" applyProtection="1">
      <protection/>
    </xf>
    <xf numFmtId="9" fontId="10" fillId="0" borderId="39" xfId="15" applyFont="1" applyFill="1" applyBorder="1" applyProtection="1">
      <protection/>
    </xf>
    <xf numFmtId="164" fontId="10" fillId="0" borderId="39" xfId="0" applyNumberFormat="1" applyFont="1" applyFill="1" applyBorder="1" applyProtection="1">
      <protection/>
    </xf>
    <xf numFmtId="164" fontId="0" fillId="0" borderId="39" xfId="0" applyNumberFormat="1" applyFill="1" applyBorder="1" applyProtection="1">
      <protection/>
    </xf>
    <xf numFmtId="9" fontId="0" fillId="0" borderId="39" xfId="15" applyFont="1" applyFill="1" applyBorder="1" applyProtection="1">
      <protection/>
    </xf>
    <xf numFmtId="44" fontId="8" fillId="0" borderId="39" xfId="16" applyFont="1" applyFill="1" applyBorder="1" applyProtection="1">
      <protection/>
    </xf>
    <xf numFmtId="44" fontId="7" fillId="0" borderId="39" xfId="16" applyFont="1" applyFill="1" applyBorder="1" applyProtection="1">
      <protection/>
    </xf>
    <xf numFmtId="0" fontId="9" fillId="0" borderId="0" xfId="0" applyFont="1" applyFill="1" applyBorder="1" applyProtection="1">
      <protection/>
    </xf>
    <xf numFmtId="0" fontId="0" fillId="0" borderId="0" xfId="0" applyFont="1" applyFill="1" applyBorder="1" applyProtection="1">
      <protection/>
    </xf>
    <xf numFmtId="0" fontId="10" fillId="0" borderId="0" xfId="0" applyFont="1" applyFill="1" applyBorder="1" applyProtection="1">
      <protection/>
    </xf>
    <xf numFmtId="44" fontId="8" fillId="13" borderId="13" xfId="16" applyFont="1" applyFill="1" applyBorder="1" applyProtection="1">
      <protection/>
    </xf>
    <xf numFmtId="166" fontId="7" fillId="14" borderId="78" xfId="16" applyNumberFormat="1" applyFont="1" applyFill="1" applyBorder="1" applyProtection="1">
      <protection/>
    </xf>
    <xf numFmtId="0" fontId="7" fillId="0" borderId="0" xfId="0" applyFont="1" applyFill="1" applyBorder="1" applyProtection="1">
      <protection/>
    </xf>
    <xf numFmtId="9" fontId="10" fillId="0" borderId="0" xfId="15" applyFont="1" applyFill="1" applyBorder="1" applyProtection="1">
      <protection/>
    </xf>
    <xf numFmtId="164" fontId="10" fillId="0" borderId="0" xfId="0" applyNumberFormat="1" applyFont="1" applyFill="1" applyBorder="1" applyProtection="1">
      <protection/>
    </xf>
    <xf numFmtId="164" fontId="0" fillId="0" borderId="0" xfId="0" applyNumberFormat="1" applyFill="1" applyBorder="1" applyProtection="1">
      <protection/>
    </xf>
    <xf numFmtId="9" fontId="0" fillId="0" borderId="0" xfId="15" applyFont="1" applyFill="1" applyBorder="1" applyProtection="1">
      <protection/>
    </xf>
    <xf numFmtId="164" fontId="10" fillId="0" borderId="78" xfId="15" applyNumberFormat="1" applyFont="1" applyFill="1" applyBorder="1" applyProtection="1">
      <protection/>
    </xf>
    <xf numFmtId="164" fontId="10" fillId="0" borderId="68" xfId="18" applyNumberFormat="1" applyFont="1" applyFill="1" applyBorder="1" applyProtection="1">
      <protection/>
    </xf>
    <xf numFmtId="0" fontId="0" fillId="0" borderId="0" xfId="0" applyFont="1" applyProtection="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left"/>
      <protection/>
    </xf>
    <xf numFmtId="41" fontId="0" fillId="0" borderId="0" xfId="0" applyNumberFormat="1" applyFont="1" applyProtection="1">
      <protection/>
    </xf>
    <xf numFmtId="40" fontId="0" fillId="0" borderId="0" xfId="0" applyNumberFormat="1" applyFont="1" applyProtection="1">
      <protection/>
    </xf>
    <xf numFmtId="40" fontId="0" fillId="0" borderId="0" xfId="0" applyNumberFormat="1" applyFont="1" applyAlignment="1" applyProtection="1">
      <alignment horizontal="center"/>
      <protection/>
    </xf>
    <xf numFmtId="40" fontId="7" fillId="0" borderId="0" xfId="0" applyNumberFormat="1" applyFont="1" applyAlignment="1" applyProtection="1">
      <alignment horizontal="center"/>
      <protection/>
    </xf>
    <xf numFmtId="0" fontId="7" fillId="15" borderId="5" xfId="0" applyFont="1" applyFill="1" applyBorder="1" applyAlignment="1" applyProtection="1">
      <alignment horizontal="center"/>
      <protection/>
    </xf>
    <xf numFmtId="41" fontId="7" fillId="15" borderId="5" xfId="0" applyNumberFormat="1" applyFont="1" applyFill="1" applyBorder="1" applyProtection="1">
      <protection/>
    </xf>
    <xf numFmtId="40" fontId="7" fillId="15" borderId="5" xfId="0" applyNumberFormat="1" applyFont="1" applyFill="1" applyBorder="1" applyAlignment="1" applyProtection="1">
      <alignment horizontal="center"/>
      <protection/>
    </xf>
    <xf numFmtId="41" fontId="7" fillId="15" borderId="5" xfId="0" applyNumberFormat="1" applyFont="1" applyFill="1" applyBorder="1" applyAlignment="1" applyProtection="1">
      <alignment horizontal="center"/>
      <protection/>
    </xf>
    <xf numFmtId="0" fontId="7" fillId="15" borderId="5" xfId="0" applyFont="1" applyFill="1" applyBorder="1" applyProtection="1">
      <protection/>
    </xf>
    <xf numFmtId="0" fontId="7" fillId="3" borderId="5" xfId="0" applyFont="1" applyFill="1" applyBorder="1" applyAlignment="1" applyProtection="1">
      <alignment horizontal="center"/>
      <protection/>
    </xf>
    <xf numFmtId="41" fontId="0" fillId="0" borderId="5" xfId="0" applyNumberFormat="1" applyBorder="1" applyProtection="1">
      <protection/>
    </xf>
    <xf numFmtId="40" fontId="0" fillId="0" borderId="5" xfId="0" applyNumberFormat="1" applyBorder="1" applyProtection="1">
      <protection/>
    </xf>
    <xf numFmtId="40" fontId="7" fillId="0" borderId="5" xfId="0" applyNumberFormat="1" applyFont="1" applyBorder="1" applyProtection="1">
      <protection/>
    </xf>
    <xf numFmtId="0" fontId="7" fillId="0" borderId="5" xfId="0" applyFont="1" applyBorder="1" applyProtection="1">
      <protection/>
    </xf>
    <xf numFmtId="0" fontId="0" fillId="0" borderId="5" xfId="0" applyBorder="1" applyAlignment="1" applyProtection="1">
      <alignment horizontal="left" indent="1"/>
      <protection/>
    </xf>
    <xf numFmtId="169" fontId="0" fillId="0" borderId="5" xfId="0" applyNumberFormat="1" applyFont="1" applyFill="1" applyBorder="1" applyAlignment="1" applyProtection="1">
      <alignment horizontal="right"/>
      <protection/>
    </xf>
    <xf numFmtId="169" fontId="0" fillId="0" borderId="5" xfId="0" applyNumberFormat="1" applyFill="1" applyBorder="1" applyAlignment="1" applyProtection="1">
      <alignment horizontal="right"/>
      <protection/>
    </xf>
    <xf numFmtId="169" fontId="0" fillId="0" borderId="5" xfId="0" applyNumberFormat="1" applyBorder="1" applyAlignment="1" applyProtection="1">
      <alignment horizontal="right"/>
      <protection/>
    </xf>
    <xf numFmtId="6" fontId="7" fillId="3" borderId="5" xfId="0" applyNumberFormat="1" applyFont="1" applyFill="1" applyBorder="1" applyAlignment="1" applyProtection="1">
      <alignment horizontal="right"/>
      <protection/>
    </xf>
    <xf numFmtId="38" fontId="0" fillId="0" borderId="5" xfId="0" applyNumberFormat="1" applyBorder="1" applyAlignment="1" applyProtection="1">
      <alignment horizontal="right"/>
      <protection/>
    </xf>
    <xf numFmtId="41" fontId="7" fillId="0" borderId="5" xfId="0" applyNumberFormat="1" applyFont="1" applyBorder="1" applyProtection="1">
      <protection/>
    </xf>
    <xf numFmtId="0" fontId="0" fillId="0" borderId="5" xfId="0" applyBorder="1" applyProtection="1">
      <protection/>
    </xf>
    <xf numFmtId="0" fontId="7" fillId="0" borderId="5" xfId="0" applyFont="1" applyBorder="1" applyAlignment="1" applyProtection="1">
      <alignment horizontal="left"/>
      <protection/>
    </xf>
    <xf numFmtId="0" fontId="0" fillId="0" borderId="5" xfId="0" applyFont="1" applyBorder="1" applyAlignment="1" applyProtection="1">
      <alignment horizontal="left" indent="1"/>
      <protection/>
    </xf>
    <xf numFmtId="41" fontId="0" fillId="0" borderId="5" xfId="0" applyNumberFormat="1" applyFont="1" applyBorder="1" applyProtection="1">
      <protection/>
    </xf>
    <xf numFmtId="38" fontId="0" fillId="0" borderId="5" xfId="0" applyNumberFormat="1" applyFont="1" applyBorder="1" applyAlignment="1" applyProtection="1">
      <alignment horizontal="right"/>
      <protection/>
    </xf>
    <xf numFmtId="0" fontId="0" fillId="0" borderId="5" xfId="0" applyFont="1" applyBorder="1" applyAlignment="1" applyProtection="1">
      <alignment horizontal="left"/>
      <protection/>
    </xf>
    <xf numFmtId="0" fontId="18" fillId="0" borderId="5" xfId="0" applyFont="1" applyBorder="1" applyAlignment="1" applyProtection="1">
      <alignment horizontal="left"/>
      <protection/>
    </xf>
    <xf numFmtId="38" fontId="7" fillId="0" borderId="5" xfId="0" applyNumberFormat="1" applyFont="1" applyFill="1" applyBorder="1" applyAlignment="1" applyProtection="1">
      <alignment horizontal="right"/>
      <protection/>
    </xf>
    <xf numFmtId="0" fontId="0" fillId="0" borderId="5" xfId="0" applyFont="1" applyBorder="1" applyAlignment="1" applyProtection="1">
      <alignment horizontal="left" indent="2"/>
      <protection/>
    </xf>
    <xf numFmtId="0" fontId="7" fillId="0" borderId="5" xfId="0" applyFont="1" applyBorder="1" applyAlignment="1" applyProtection="1">
      <alignment wrapText="1"/>
      <protection/>
    </xf>
    <xf numFmtId="6" fontId="7" fillId="0" borderId="5" xfId="0" applyNumberFormat="1" applyFont="1" applyBorder="1" applyAlignment="1" applyProtection="1">
      <alignment horizontal="right"/>
      <protection/>
    </xf>
    <xf numFmtId="167" fontId="10" fillId="3" borderId="50" xfId="15" applyNumberFormat="1" applyFont="1" applyFill="1" applyBorder="1" applyProtection="1">
      <protection/>
    </xf>
    <xf numFmtId="164" fontId="10" fillId="0" borderId="79" xfId="18" applyNumberFormat="1" applyFont="1" applyFill="1" applyBorder="1" applyProtection="1">
      <protection/>
    </xf>
    <xf numFmtId="164" fontId="10" fillId="3" borderId="80" xfId="18" applyNumberFormat="1" applyFont="1" applyFill="1" applyBorder="1" applyProtection="1">
      <protection/>
    </xf>
    <xf numFmtId="164" fontId="10" fillId="3" borderId="81" xfId="15" applyNumberFormat="1" applyFont="1" applyFill="1" applyBorder="1" applyProtection="1">
      <protection/>
    </xf>
    <xf numFmtId="164" fontId="10" fillId="3" borderId="78" xfId="15" applyNumberFormat="1" applyFont="1" applyFill="1" applyBorder="1" applyProtection="1">
      <protection/>
    </xf>
    <xf numFmtId="164" fontId="10" fillId="3" borderId="71" xfId="18" applyNumberFormat="1" applyFont="1" applyFill="1" applyBorder="1" applyProtection="1">
      <protection/>
    </xf>
    <xf numFmtId="10" fontId="10" fillId="3" borderId="82" xfId="15" applyNumberFormat="1" applyFont="1" applyFill="1" applyBorder="1" applyProtection="1">
      <protection/>
    </xf>
    <xf numFmtId="164" fontId="10" fillId="3" borderId="49" xfId="18" applyNumberFormat="1" applyFont="1" applyFill="1" applyBorder="1" applyProtection="1">
      <protection/>
    </xf>
    <xf numFmtId="164" fontId="10" fillId="3" borderId="83" xfId="18" applyNumberFormat="1" applyFont="1" applyFill="1" applyBorder="1" applyProtection="1">
      <protection/>
    </xf>
    <xf numFmtId="167" fontId="10" fillId="3" borderId="1" xfId="15" applyNumberFormat="1" applyFont="1" applyFill="1" applyBorder="1" applyProtection="1">
      <protection/>
    </xf>
    <xf numFmtId="167" fontId="10" fillId="0" borderId="84" xfId="15" applyNumberFormat="1" applyFont="1" applyFill="1" applyBorder="1" applyProtection="1">
      <protection/>
    </xf>
    <xf numFmtId="167" fontId="10" fillId="0" borderId="85" xfId="15" applyNumberFormat="1" applyFont="1" applyFill="1" applyBorder="1" applyProtection="1">
      <protection/>
    </xf>
    <xf numFmtId="167" fontId="10" fillId="0" borderId="6" xfId="15" applyNumberFormat="1" applyFont="1" applyFill="1" applyBorder="1" applyProtection="1">
      <protection/>
    </xf>
    <xf numFmtId="167" fontId="10" fillId="0" borderId="86" xfId="15" applyNumberFormat="1" applyFont="1" applyFill="1" applyBorder="1" applyProtection="1">
      <protection/>
    </xf>
    <xf numFmtId="164" fontId="10" fillId="0" borderId="80" xfId="18" applyNumberFormat="1" applyFont="1" applyFill="1" applyBorder="1" applyProtection="1">
      <protection/>
    </xf>
    <xf numFmtId="164" fontId="10" fillId="0" borderId="87" xfId="15" applyNumberFormat="1" applyFont="1" applyFill="1" applyBorder="1" applyProtection="1">
      <protection/>
    </xf>
    <xf numFmtId="164" fontId="10" fillId="0" borderId="88" xfId="15" applyNumberFormat="1" applyFont="1" applyFill="1" applyBorder="1" applyProtection="1">
      <protection/>
    </xf>
    <xf numFmtId="164" fontId="10" fillId="0" borderId="89" xfId="15" applyNumberFormat="1" applyFont="1" applyFill="1" applyBorder="1" applyProtection="1">
      <protection/>
    </xf>
    <xf numFmtId="0" fontId="7"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47" fillId="0" borderId="0" xfId="0" applyFont="1"/>
    <xf numFmtId="188" fontId="0" fillId="0" borderId="5" xfId="0" applyNumberFormat="1" applyBorder="1"/>
    <xf numFmtId="0" fontId="7" fillId="0" borderId="0" xfId="0" applyFont="1" applyAlignment="1">
      <alignment/>
    </xf>
    <xf numFmtId="0" fontId="0" fillId="0" borderId="0" xfId="0" applyAlignment="1">
      <alignment/>
    </xf>
    <xf numFmtId="0" fontId="2" fillId="0" borderId="0" xfId="0" applyFont="1" applyAlignment="1" applyProtection="1">
      <alignment horizontal="left" vertical="justify" wrapText="1"/>
      <protection locked="0"/>
    </xf>
    <xf numFmtId="188" fontId="0" fillId="0" borderId="5" xfId="0" applyNumberFormat="1" applyFill="1" applyBorder="1"/>
    <xf numFmtId="0" fontId="2" fillId="8" borderId="0" xfId="0" applyFont="1" applyFill="1" applyAlignment="1" applyProtection="1">
      <alignment horizontal="left" vertical="justify" wrapText="1"/>
      <protection/>
    </xf>
    <xf numFmtId="0" fontId="7" fillId="16" borderId="5" xfId="0" applyFont="1" applyFill="1" applyBorder="1" applyProtection="1">
      <protection/>
    </xf>
    <xf numFmtId="41" fontId="7" fillId="16" borderId="5" xfId="0" applyNumberFormat="1" applyFont="1" applyFill="1" applyBorder="1" applyProtection="1">
      <protection/>
    </xf>
    <xf numFmtId="9" fontId="7" fillId="16" borderId="5" xfId="0" applyNumberFormat="1" applyFont="1" applyFill="1" applyBorder="1" applyAlignment="1" applyProtection="1">
      <alignment horizontal="right"/>
      <protection/>
    </xf>
    <xf numFmtId="164" fontId="10" fillId="12" borderId="65" xfId="15" applyNumberFormat="1" applyFont="1" applyFill="1" applyBorder="1" applyProtection="1">
      <protection/>
    </xf>
    <xf numFmtId="10" fontId="10" fillId="0" borderId="90" xfId="15" applyNumberFormat="1" applyFont="1" applyFill="1" applyBorder="1" applyProtection="1">
      <protection/>
    </xf>
    <xf numFmtId="10" fontId="10" fillId="0" borderId="91" xfId="15" applyNumberFormat="1" applyFont="1" applyFill="1" applyBorder="1" applyProtection="1">
      <protection/>
    </xf>
    <xf numFmtId="10" fontId="10" fillId="0" borderId="29" xfId="15" applyNumberFormat="1" applyFont="1" applyFill="1" applyBorder="1" applyProtection="1">
      <protection/>
    </xf>
    <xf numFmtId="10" fontId="10" fillId="0" borderId="30" xfId="15" applyNumberFormat="1" applyFont="1" applyFill="1" applyBorder="1" applyProtection="1">
      <protection/>
    </xf>
    <xf numFmtId="10" fontId="10" fillId="0" borderId="44" xfId="15" applyNumberFormat="1" applyFont="1" applyFill="1" applyBorder="1" applyProtection="1">
      <protection/>
    </xf>
    <xf numFmtId="10" fontId="10" fillId="0" borderId="92" xfId="15" applyNumberFormat="1" applyFont="1" applyFill="1" applyBorder="1" applyProtection="1">
      <protection/>
    </xf>
    <xf numFmtId="10" fontId="10" fillId="0" borderId="7" xfId="15" applyNumberFormat="1" applyFont="1" applyFill="1" applyBorder="1" applyProtection="1">
      <protection/>
    </xf>
    <xf numFmtId="165" fontId="12" fillId="3" borderId="93" xfId="20" applyNumberFormat="1" applyFont="1" applyFill="1" applyBorder="1" applyAlignment="1" applyProtection="1">
      <alignment horizontal="center" wrapText="1"/>
      <protection/>
    </xf>
    <xf numFmtId="164" fontId="10" fillId="3" borderId="50" xfId="18" applyNumberFormat="1" applyFont="1" applyFill="1" applyBorder="1" applyProtection="1">
      <protection/>
    </xf>
    <xf numFmtId="44" fontId="10" fillId="0" borderId="83" xfId="16" applyFont="1" applyFill="1" applyBorder="1" applyProtection="1">
      <protection/>
    </xf>
    <xf numFmtId="164" fontId="10" fillId="8" borderId="94" xfId="18" applyNumberFormat="1" applyFont="1" applyFill="1" applyBorder="1" applyProtection="1">
      <protection locked="0"/>
    </xf>
    <xf numFmtId="0" fontId="49" fillId="0" borderId="0" xfId="0" applyFont="1" applyAlignment="1" applyProtection="1">
      <alignment horizontal="left" vertical="justify"/>
      <protection locked="0"/>
    </xf>
    <xf numFmtId="0" fontId="49" fillId="0" borderId="0" xfId="0" applyFont="1" applyProtection="1">
      <protection locked="0"/>
    </xf>
    <xf numFmtId="0" fontId="49" fillId="0" borderId="0" xfId="0" applyFont="1" applyAlignment="1" applyProtection="1">
      <alignment horizontal="left" vertical="justify" wrapText="1"/>
      <protection locked="0"/>
    </xf>
    <xf numFmtId="0" fontId="49" fillId="0" borderId="0" xfId="0" applyFont="1" applyAlignment="1" applyProtection="1">
      <alignment wrapText="1"/>
      <protection locked="0"/>
    </xf>
    <xf numFmtId="0" fontId="5" fillId="0" borderId="0" xfId="0" applyFont="1" applyAlignment="1" applyProtection="1">
      <alignment horizontal="left" vertical="justify"/>
      <protection locked="0"/>
    </xf>
    <xf numFmtId="0" fontId="48" fillId="0" borderId="0" xfId="0" applyFont="1" applyAlignment="1" applyProtection="1">
      <alignment horizontal="center" vertical="justify"/>
      <protection/>
    </xf>
    <xf numFmtId="0" fontId="0" fillId="0" borderId="0" xfId="0" applyFont="1" applyProtection="1">
      <protection/>
    </xf>
    <xf numFmtId="0" fontId="7" fillId="0" borderId="90" xfId="0" applyFont="1" applyBorder="1" applyAlignment="1" applyProtection="1">
      <alignment horizontal="center"/>
      <protection/>
    </xf>
    <xf numFmtId="41" fontId="0" fillId="0" borderId="90" xfId="0" applyNumberFormat="1" applyFont="1" applyBorder="1" applyProtection="1">
      <protection/>
    </xf>
    <xf numFmtId="40" fontId="7" fillId="0" borderId="90" xfId="0" applyNumberFormat="1" applyFont="1" applyBorder="1" applyAlignment="1" applyProtection="1">
      <alignment horizontal="center"/>
      <protection/>
    </xf>
    <xf numFmtId="40" fontId="7" fillId="0" borderId="90" xfId="0" applyNumberFormat="1" applyFont="1" applyBorder="1" applyAlignment="1" applyProtection="1">
      <alignment horizontal="center" vertical="center" wrapText="1"/>
      <protection/>
    </xf>
    <xf numFmtId="0" fontId="0" fillId="0" borderId="90" xfId="0" applyFont="1" applyBorder="1" applyProtection="1">
      <protection/>
    </xf>
    <xf numFmtId="0" fontId="0" fillId="0" borderId="85" xfId="0" applyFont="1" applyBorder="1" applyProtection="1">
      <protection/>
    </xf>
    <xf numFmtId="41" fontId="0" fillId="0" borderId="85" xfId="0" applyNumberFormat="1" applyFont="1" applyBorder="1" applyProtection="1">
      <protection/>
    </xf>
    <xf numFmtId="40" fontId="7" fillId="0" borderId="85" xfId="0" applyNumberFormat="1" applyFont="1" applyBorder="1" applyAlignment="1" applyProtection="1">
      <alignment horizontal="center" vertical="center" wrapText="1"/>
      <protection/>
    </xf>
    <xf numFmtId="40" fontId="7" fillId="0" borderId="85" xfId="0" applyNumberFormat="1" applyFont="1" applyBorder="1" applyAlignment="1" applyProtection="1">
      <alignment horizontal="center"/>
      <protection/>
    </xf>
    <xf numFmtId="0" fontId="51" fillId="0" borderId="0" xfId="0" applyFont="1" applyAlignment="1" applyProtection="1">
      <alignment horizontal="center" vertical="justify"/>
      <protection locked="0"/>
    </xf>
    <xf numFmtId="0" fontId="7" fillId="0" borderId="95" xfId="0" applyFont="1" applyBorder="1" applyAlignment="1">
      <alignment horizontal="left"/>
    </xf>
    <xf numFmtId="0" fontId="7" fillId="0" borderId="96" xfId="0" applyFont="1" applyBorder="1" applyAlignment="1">
      <alignment horizontal="left"/>
    </xf>
    <xf numFmtId="0" fontId="0" fillId="11" borderId="95" xfId="0" applyFill="1" applyBorder="1" applyAlignment="1" applyProtection="1">
      <alignment horizontal="center"/>
      <protection locked="0"/>
    </xf>
    <xf numFmtId="0" fontId="0" fillId="0" borderId="97" xfId="0" applyBorder="1" applyAlignment="1" applyProtection="1">
      <alignment horizontal="center"/>
      <protection locked="0"/>
    </xf>
    <xf numFmtId="0" fontId="0" fillId="0" borderId="96" xfId="0" applyBorder="1" applyAlignment="1" applyProtection="1">
      <alignment horizontal="center"/>
      <protection locked="0"/>
    </xf>
    <xf numFmtId="0" fontId="7" fillId="0" borderId="0" xfId="0" applyFont="1" applyAlignment="1">
      <alignment horizontal="center"/>
    </xf>
    <xf numFmtId="0" fontId="7" fillId="11" borderId="0" xfId="0" applyFont="1" applyFill="1" applyAlignment="1" applyProtection="1">
      <alignment horizontal="left"/>
      <protection/>
    </xf>
    <xf numFmtId="0" fontId="4" fillId="17" borderId="0" xfId="20" applyFont="1" applyFill="1" applyProtection="1">
      <alignment/>
      <protection/>
    </xf>
    <xf numFmtId="0" fontId="5" fillId="17" borderId="0" xfId="20" applyFont="1" applyFill="1" applyBorder="1" applyAlignment="1" applyProtection="1">
      <alignment horizontal="left"/>
      <protection/>
    </xf>
    <xf numFmtId="0" fontId="50" fillId="13" borderId="0" xfId="0" applyFont="1" applyFill="1" applyAlignment="1" applyProtection="1">
      <alignment horizontal="left"/>
      <protection/>
    </xf>
    <xf numFmtId="0" fontId="5" fillId="0" borderId="0" xfId="0" applyFont="1" applyFill="1" applyAlignment="1" applyProtection="1">
      <alignment horizontal="left"/>
      <protection/>
    </xf>
    <xf numFmtId="0" fontId="7" fillId="7" borderId="0" xfId="0" applyFont="1" applyFill="1" applyAlignment="1" applyProtection="1">
      <alignment horizontal="left" wrapText="1"/>
      <protection/>
    </xf>
    <xf numFmtId="0" fontId="0" fillId="0" borderId="0" xfId="0" applyAlignment="1">
      <alignment horizontal="left" wrapText="1"/>
    </xf>
    <xf numFmtId="0" fontId="7" fillId="9" borderId="0" xfId="0" applyFont="1" applyFill="1" applyAlignment="1" applyProtection="1">
      <alignment horizontal="left"/>
      <protection/>
    </xf>
    <xf numFmtId="0" fontId="0" fillId="9" borderId="0" xfId="0" applyFill="1" applyAlignment="1">
      <alignment/>
    </xf>
    <xf numFmtId="0" fontId="13" fillId="0" borderId="0" xfId="0" applyFont="1" applyAlignment="1" applyProtection="1">
      <alignment horizontal="center"/>
      <protection/>
    </xf>
    <xf numFmtId="0" fontId="0" fillId="0" borderId="0" xfId="0" applyAlignment="1" applyProtection="1">
      <alignment horizontal="center"/>
      <protection/>
    </xf>
    <xf numFmtId="0" fontId="14" fillId="18" borderId="0" xfId="0" applyFont="1" applyFill="1" applyAlignment="1" applyProtection="1">
      <alignment horizontal="center"/>
      <protection/>
    </xf>
    <xf numFmtId="0" fontId="0" fillId="0" borderId="0" xfId="0" applyAlignment="1">
      <alignment horizontal="center"/>
    </xf>
  </cellXfs>
  <cellStyles count="131">
    <cellStyle name="Normal" xfId="0"/>
    <cellStyle name="Percent" xfId="15"/>
    <cellStyle name="Currency" xfId="16"/>
    <cellStyle name="Currency [0]" xfId="17"/>
    <cellStyle name="Comma" xfId="18"/>
    <cellStyle name="Comma [0]" xfId="19"/>
    <cellStyle name="Normal_Phila MATP data - pricing options" xfId="20"/>
    <cellStyle name="AFE" xfId="21"/>
    <cellStyle name="BlackStrike" xfId="22"/>
    <cellStyle name="BlackText" xfId="23"/>
    <cellStyle name="blue" xfId="24"/>
    <cellStyle name="BoldText" xfId="25"/>
    <cellStyle name="Border Heavy" xfId="26"/>
    <cellStyle name="Border Thin" xfId="27"/>
    <cellStyle name="Co. Names" xfId="28"/>
    <cellStyle name="Code - Style1" xfId="29"/>
    <cellStyle name="Code - Style6" xfId="30"/>
    <cellStyle name="Comma [1]" xfId="31"/>
    <cellStyle name="Comma [1] 2" xfId="32"/>
    <cellStyle name="Comma [2]" xfId="33"/>
    <cellStyle name="Comma [2] 2" xfId="34"/>
    <cellStyle name="Comma [3]" xfId="35"/>
    <cellStyle name="Comma [3] 2" xfId="36"/>
    <cellStyle name="Comma 2" xfId="37"/>
    <cellStyle name="Comma 3" xfId="38"/>
    <cellStyle name="Comma 4" xfId="39"/>
    <cellStyle name="Comma0" xfId="40"/>
    <cellStyle name="Comma0 2" xfId="41"/>
    <cellStyle name="Comma1 - Style1" xfId="42"/>
    <cellStyle name="Comma1 - Style2" xfId="43"/>
    <cellStyle name="Curren - Style2" xfId="44"/>
    <cellStyle name="Curren - Style3" xfId="45"/>
    <cellStyle name="Currency [1]" xfId="46"/>
    <cellStyle name="Currency [1] 2" xfId="47"/>
    <cellStyle name="Currency [2]" xfId="48"/>
    <cellStyle name="Currency [2] 2" xfId="49"/>
    <cellStyle name="Currency [3]" xfId="50"/>
    <cellStyle name="Currency [3] 2" xfId="51"/>
    <cellStyle name="Currency 2" xfId="52"/>
    <cellStyle name="Currency 3" xfId="53"/>
    <cellStyle name="Currency 4" xfId="54"/>
    <cellStyle name="Currency0" xfId="55"/>
    <cellStyle name="Currency0 2" xfId="56"/>
    <cellStyle name="Currsmall" xfId="57"/>
    <cellStyle name="Data Link" xfId="58"/>
    <cellStyle name="Date" xfId="59"/>
    <cellStyle name="Date 2" xfId="60"/>
    <cellStyle name="DBLUND - Style4" xfId="61"/>
    <cellStyle name="DBLUND - Style5" xfId="62"/>
    <cellStyle name="F3" xfId="63"/>
    <cellStyle name="F3 2" xfId="64"/>
    <cellStyle name="F5" xfId="65"/>
    <cellStyle name="F5 2" xfId="66"/>
    <cellStyle name="F6" xfId="67"/>
    <cellStyle name="F6 2" xfId="68"/>
    <cellStyle name="F7" xfId="69"/>
    <cellStyle name="Fixed" xfId="70"/>
    <cellStyle name="Fixed 2" xfId="71"/>
    <cellStyle name="Fixlong" xfId="72"/>
    <cellStyle name="Formula" xfId="73"/>
    <cellStyle name="Grey" xfId="74"/>
    <cellStyle name="Grey 2" xfId="75"/>
    <cellStyle name="Heading 2 2" xfId="76"/>
    <cellStyle name="Input [yellow]" xfId="77"/>
    <cellStyle name="Input [yellow] 2" xfId="78"/>
    <cellStyle name="Input1" xfId="79"/>
    <cellStyle name="Input2" xfId="80"/>
    <cellStyle name="Multiple" xfId="81"/>
    <cellStyle name="Multiple [1]" xfId="82"/>
    <cellStyle name="Multiple [1] 2" xfId="83"/>
    <cellStyle name="Multiple 2" xfId="84"/>
    <cellStyle name="Multiple 3" xfId="85"/>
    <cellStyle name="Multiple 4" xfId="86"/>
    <cellStyle name="Multiple_Book1" xfId="87"/>
    <cellStyle name="Normal - Style1" xfId="88"/>
    <cellStyle name="NormalHelv" xfId="89"/>
    <cellStyle name="number" xfId="90"/>
    <cellStyle name="Numbers" xfId="91"/>
    <cellStyle name="Numbers - Bold" xfId="92"/>
    <cellStyle name="Numbers - Bold 2" xfId="93"/>
    <cellStyle name="Numbers 2" xfId="94"/>
    <cellStyle name="Numbers 3" xfId="95"/>
    <cellStyle name="Numbers 4" xfId="96"/>
    <cellStyle name="Output Amounts" xfId="97"/>
    <cellStyle name="Output Line Items" xfId="98"/>
    <cellStyle name="Page Heading Large" xfId="99"/>
    <cellStyle name="Page Heading Small" xfId="100"/>
    <cellStyle name="pct_sub" xfId="101"/>
    <cellStyle name="Percen - Style3" xfId="102"/>
    <cellStyle name="Percen - Style5" xfId="103"/>
    <cellStyle name="Percent [1]" xfId="104"/>
    <cellStyle name="Percent [1] 2" xfId="105"/>
    <cellStyle name="Percent [2]" xfId="106"/>
    <cellStyle name="Percent [2] 2" xfId="107"/>
    <cellStyle name="Percent 2" xfId="108"/>
    <cellStyle name="Percent 3" xfId="109"/>
    <cellStyle name="Percent 4" xfId="110"/>
    <cellStyle name="Percent Hard" xfId="111"/>
    <cellStyle name="Percent Hard 2" xfId="112"/>
    <cellStyle name="Percentage" xfId="113"/>
    <cellStyle name="Perlong" xfId="114"/>
    <cellStyle name="Private" xfId="115"/>
    <cellStyle name="Private1" xfId="116"/>
    <cellStyle name="r" xfId="117"/>
    <cellStyle name="r 2" xfId="118"/>
    <cellStyle name="Right" xfId="119"/>
    <cellStyle name="Shaded" xfId="120"/>
    <cellStyle name="Style 1" xfId="121"/>
    <cellStyle name="Style 1 2" xfId="122"/>
    <cellStyle name="Summary" xfId="123"/>
    <cellStyle name="Table Col Head" xfId="124"/>
    <cellStyle name="Table Sub Head" xfId="125"/>
    <cellStyle name="Table Title" xfId="126"/>
    <cellStyle name="Table Units" xfId="127"/>
    <cellStyle name="TableBase" xfId="128"/>
    <cellStyle name="TableHead" xfId="129"/>
    <cellStyle name="Text" xfId="130"/>
    <cellStyle name="Time" xfId="131"/>
    <cellStyle name="Time 2" xfId="132"/>
    <cellStyle name="Title - Underline" xfId="133"/>
    <cellStyle name="Titles - Other" xfId="134"/>
    <cellStyle name="Titles - Other 2" xfId="135"/>
    <cellStyle name="Total 2" xfId="136"/>
    <cellStyle name="UNDL - Style4" xfId="137"/>
    <cellStyle name="UNDL - Style6" xfId="138"/>
    <cellStyle name="UNLocked" xfId="139"/>
    <cellStyle name="UNLocked 2" xfId="140"/>
    <cellStyle name="WhitePattern" xfId="141"/>
    <cellStyle name="WhitePattern1" xfId="142"/>
    <cellStyle name="WhiteText" xfId="143"/>
    <cellStyle name="Year"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workbookViewId="0" topLeftCell="A1">
      <selection activeCell="A5" sqref="A5"/>
    </sheetView>
  </sheetViews>
  <sheetFormatPr defaultColWidth="9.140625" defaultRowHeight="12.75"/>
  <cols>
    <col min="1" max="1" width="107.00390625" style="165" customWidth="1"/>
    <col min="2" max="2" width="8.7109375" style="165" customWidth="1"/>
    <col min="3" max="3" width="11.140625" style="165" customWidth="1"/>
    <col min="4" max="12" width="107.00390625" style="165" customWidth="1"/>
    <col min="13" max="16384" width="9.140625" style="166" customWidth="1"/>
  </cols>
  <sheetData>
    <row r="1" spans="1:12" s="280" customFormat="1" ht="18.75" customHeight="1">
      <c r="A1" s="295" t="s">
        <v>147</v>
      </c>
      <c r="B1" s="279"/>
      <c r="C1" s="279"/>
      <c r="D1" s="279"/>
      <c r="E1" s="279"/>
      <c r="F1" s="279"/>
      <c r="G1" s="279"/>
      <c r="H1" s="279"/>
      <c r="I1" s="279"/>
      <c r="J1" s="279"/>
      <c r="K1" s="279"/>
      <c r="L1" s="279"/>
    </row>
    <row r="2" spans="1:12" s="280" customFormat="1" ht="18.75" customHeight="1">
      <c r="A2" s="295" t="s">
        <v>146</v>
      </c>
      <c r="B2" s="279"/>
      <c r="C2" s="279"/>
      <c r="D2" s="279"/>
      <c r="E2" s="279"/>
      <c r="F2" s="279"/>
      <c r="G2" s="279"/>
      <c r="H2" s="279"/>
      <c r="I2" s="279"/>
      <c r="J2" s="279"/>
      <c r="K2" s="279"/>
      <c r="L2" s="279"/>
    </row>
    <row r="3" spans="1:12" s="282" customFormat="1" ht="15.5">
      <c r="A3" s="261"/>
      <c r="B3" s="281"/>
      <c r="C3" s="281"/>
      <c r="D3" s="281"/>
      <c r="E3" s="281"/>
      <c r="F3" s="281"/>
      <c r="G3" s="281"/>
      <c r="H3" s="281"/>
      <c r="I3" s="281"/>
      <c r="J3" s="281"/>
      <c r="K3" s="281"/>
      <c r="L3" s="281"/>
    </row>
    <row r="4" spans="1:12" s="282" customFormat="1" ht="56.25" customHeight="1">
      <c r="A4" s="261" t="s">
        <v>164</v>
      </c>
      <c r="B4" s="281"/>
      <c r="C4" s="281"/>
      <c r="D4" s="281"/>
      <c r="E4" s="281"/>
      <c r="F4" s="281"/>
      <c r="G4" s="281"/>
      <c r="H4" s="281"/>
      <c r="I4" s="281"/>
      <c r="J4" s="281"/>
      <c r="K4" s="281"/>
      <c r="L4" s="281"/>
    </row>
    <row r="5" spans="1:12" s="280" customFormat="1" ht="18.75" customHeight="1">
      <c r="A5" s="279"/>
      <c r="B5" s="279"/>
      <c r="C5" s="279"/>
      <c r="D5" s="279"/>
      <c r="E5" s="279"/>
      <c r="F5" s="279"/>
      <c r="G5" s="279"/>
      <c r="H5" s="279"/>
      <c r="I5" s="279"/>
      <c r="J5" s="279"/>
      <c r="K5" s="279"/>
      <c r="L5" s="279"/>
    </row>
    <row r="6" spans="1:12" s="280" customFormat="1" ht="28.5" customHeight="1">
      <c r="A6" s="283" t="s">
        <v>149</v>
      </c>
      <c r="B6" s="279"/>
      <c r="C6" s="279"/>
      <c r="D6" s="279"/>
      <c r="E6" s="279"/>
      <c r="F6" s="279"/>
      <c r="G6" s="279"/>
      <c r="H6" s="279"/>
      <c r="I6" s="279"/>
      <c r="J6" s="279"/>
      <c r="K6" s="279"/>
      <c r="L6" s="279"/>
    </row>
    <row r="7" spans="1:12" s="280" customFormat="1" ht="18.75" customHeight="1">
      <c r="A7" s="279"/>
      <c r="B7" s="279"/>
      <c r="C7" s="279"/>
      <c r="D7" s="279"/>
      <c r="E7" s="279"/>
      <c r="F7" s="279"/>
      <c r="G7" s="279"/>
      <c r="H7" s="279"/>
      <c r="I7" s="279"/>
      <c r="J7" s="279"/>
      <c r="K7" s="279"/>
      <c r="L7" s="279"/>
    </row>
    <row r="8" spans="1:12" s="280" customFormat="1" ht="15.5">
      <c r="A8" s="284" t="s">
        <v>0</v>
      </c>
      <c r="B8" s="279"/>
      <c r="C8" s="279"/>
      <c r="D8" s="279"/>
      <c r="E8" s="279"/>
      <c r="F8" s="279"/>
      <c r="G8" s="279"/>
      <c r="H8" s="279"/>
      <c r="I8" s="279"/>
      <c r="J8" s="279"/>
      <c r="K8" s="279"/>
      <c r="L8" s="279"/>
    </row>
    <row r="9" spans="1:12" s="280" customFormat="1" ht="15.5">
      <c r="A9" s="168"/>
      <c r="B9" s="279"/>
      <c r="C9" s="279"/>
      <c r="D9" s="279"/>
      <c r="E9" s="279"/>
      <c r="F9" s="279"/>
      <c r="G9" s="279"/>
      <c r="H9" s="279"/>
      <c r="I9" s="279"/>
      <c r="J9" s="279"/>
      <c r="K9" s="279"/>
      <c r="L9" s="279"/>
    </row>
    <row r="10" spans="1:12" s="280" customFormat="1" ht="62" customHeight="1">
      <c r="A10" s="263" t="s">
        <v>159</v>
      </c>
      <c r="B10" s="279"/>
      <c r="C10" s="279"/>
      <c r="D10" s="279"/>
      <c r="E10" s="279"/>
      <c r="F10" s="279"/>
      <c r="G10" s="279"/>
      <c r="H10" s="279"/>
      <c r="I10" s="279"/>
      <c r="J10" s="279"/>
      <c r="K10" s="279"/>
      <c r="L10" s="279"/>
    </row>
    <row r="11" spans="1:12" s="280" customFormat="1" ht="46">
      <c r="A11" s="169" t="s">
        <v>160</v>
      </c>
      <c r="B11" s="279"/>
      <c r="C11" s="279"/>
      <c r="D11" s="279"/>
      <c r="E11" s="279"/>
      <c r="F11" s="279"/>
      <c r="G11" s="279"/>
      <c r="H11" s="279"/>
      <c r="I11" s="279"/>
      <c r="J11" s="279"/>
      <c r="K11" s="279"/>
      <c r="L11" s="279"/>
    </row>
    <row r="12" spans="1:12" s="280" customFormat="1" ht="45">
      <c r="A12" s="170" t="s">
        <v>161</v>
      </c>
      <c r="B12" s="279"/>
      <c r="C12" s="279"/>
      <c r="D12" s="279"/>
      <c r="E12" s="279"/>
      <c r="F12" s="279"/>
      <c r="G12" s="279"/>
      <c r="H12" s="279"/>
      <c r="I12" s="279"/>
      <c r="J12" s="279"/>
      <c r="K12" s="279"/>
      <c r="L12" s="279"/>
    </row>
    <row r="13" spans="1:12" s="280" customFormat="1" ht="31">
      <c r="A13" s="171" t="s">
        <v>143</v>
      </c>
      <c r="B13" s="279"/>
      <c r="C13" s="279"/>
      <c r="D13" s="279"/>
      <c r="E13" s="279"/>
      <c r="F13" s="279"/>
      <c r="G13" s="279"/>
      <c r="H13" s="279"/>
      <c r="I13" s="279"/>
      <c r="J13" s="279"/>
      <c r="K13" s="279"/>
      <c r="L13" s="279"/>
    </row>
    <row r="14" spans="1:12" s="280" customFormat="1" ht="15.5">
      <c r="A14" s="167" t="s">
        <v>1</v>
      </c>
      <c r="B14" s="279"/>
      <c r="C14" s="279"/>
      <c r="D14" s="279"/>
      <c r="E14" s="279"/>
      <c r="F14" s="279"/>
      <c r="G14" s="279"/>
      <c r="H14" s="279"/>
      <c r="I14" s="279"/>
      <c r="J14" s="279"/>
      <c r="K14" s="279"/>
      <c r="L14" s="279"/>
    </row>
    <row r="15" spans="1:12" s="280" customFormat="1" ht="30">
      <c r="A15" s="167" t="s">
        <v>144</v>
      </c>
      <c r="B15" s="279"/>
      <c r="C15" s="279"/>
      <c r="D15" s="279"/>
      <c r="E15" s="279"/>
      <c r="F15" s="279"/>
      <c r="G15" s="279"/>
      <c r="H15" s="279"/>
      <c r="I15" s="279"/>
      <c r="J15" s="279"/>
      <c r="K15" s="279"/>
      <c r="L15" s="279"/>
    </row>
    <row r="16" spans="1:12" s="280" customFormat="1" ht="15.5">
      <c r="A16" s="167" t="s">
        <v>148</v>
      </c>
      <c r="B16" s="279"/>
      <c r="C16" s="279"/>
      <c r="D16" s="279"/>
      <c r="E16" s="279"/>
      <c r="F16" s="279"/>
      <c r="G16" s="279"/>
      <c r="H16" s="279"/>
      <c r="I16" s="279"/>
      <c r="J16" s="279"/>
      <c r="K16" s="279"/>
      <c r="L16" s="279"/>
    </row>
    <row r="17" spans="1:12" s="280" customFormat="1" ht="15.5">
      <c r="A17" s="279"/>
      <c r="B17" s="279"/>
      <c r="C17" s="279"/>
      <c r="D17" s="279"/>
      <c r="E17" s="279"/>
      <c r="F17" s="279"/>
      <c r="G17" s="279"/>
      <c r="H17" s="279"/>
      <c r="I17" s="279"/>
      <c r="J17" s="279"/>
      <c r="K17" s="279"/>
      <c r="L17" s="279"/>
    </row>
    <row r="18" spans="1:12" s="280" customFormat="1" ht="15.5">
      <c r="A18" s="167" t="s">
        <v>145</v>
      </c>
      <c r="B18" s="279"/>
      <c r="C18" s="279"/>
      <c r="D18" s="279"/>
      <c r="E18" s="279"/>
      <c r="F18" s="279"/>
      <c r="G18" s="279"/>
      <c r="H18" s="279"/>
      <c r="I18" s="279"/>
      <c r="J18" s="279"/>
      <c r="K18" s="279"/>
      <c r="L18" s="279"/>
    </row>
  </sheetData>
  <sheetProtection algorithmName="SHA-512" hashValue="BDCMPucUEvfGcUIq3Lxjh5ucF22/lEd31y4aCp8DiNEbcsr3PJO6JTFqFTmoe5jgsYMarJvG5K1J8uiucf3a7w==" saltValue="I8N+Y80B+soqXbXY6G2WbA==" spinCount="100000"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workbookViewId="0" topLeftCell="A1">
      <selection activeCell="C4" sqref="C4:E4"/>
    </sheetView>
  </sheetViews>
  <sheetFormatPr defaultColWidth="9.140625" defaultRowHeight="12.75"/>
  <cols>
    <col min="4" max="4" width="16.28125" style="0" customWidth="1"/>
    <col min="5" max="5" width="14.421875" style="0" customWidth="1"/>
  </cols>
  <sheetData>
    <row r="1" spans="1:5" ht="13">
      <c r="A1" s="301" t="s">
        <v>163</v>
      </c>
      <c r="B1" s="301"/>
      <c r="C1" s="301"/>
      <c r="D1" s="301"/>
      <c r="E1" s="301"/>
    </row>
    <row r="2" spans="1:15" ht="13">
      <c r="A2" s="259"/>
      <c r="B2" s="260"/>
      <c r="C2" s="259" t="s">
        <v>137</v>
      </c>
      <c r="D2" s="259"/>
      <c r="E2" s="260"/>
      <c r="I2" s="254"/>
      <c r="J2" s="254"/>
      <c r="K2" s="254"/>
      <c r="L2" s="254"/>
      <c r="M2" s="255"/>
      <c r="N2" s="255"/>
      <c r="O2" s="255"/>
    </row>
    <row r="3" spans="7:12" ht="13.5" thickBot="1">
      <c r="G3" s="146"/>
      <c r="H3" s="146"/>
      <c r="I3" s="146"/>
      <c r="J3" s="146"/>
      <c r="K3" s="146"/>
      <c r="L3" s="146"/>
    </row>
    <row r="4" spans="1:5" ht="13.5" thickBot="1">
      <c r="A4" s="296" t="s">
        <v>150</v>
      </c>
      <c r="B4" s="297"/>
      <c r="C4" s="298"/>
      <c r="D4" s="299"/>
      <c r="E4" s="300"/>
    </row>
    <row r="7" spans="4:5" ht="12.75">
      <c r="D7" s="256" t="s">
        <v>142</v>
      </c>
      <c r="E7" s="256" t="s">
        <v>138</v>
      </c>
    </row>
    <row r="8" spans="1:5" ht="13">
      <c r="A8" s="146" t="s">
        <v>31</v>
      </c>
      <c r="D8" s="262">
        <f>'I-Mirror'!B46</f>
        <v>0</v>
      </c>
      <c r="E8" s="262">
        <f>'I-Mirror'!N57</f>
        <v>0</v>
      </c>
    </row>
    <row r="9" spans="1:5" ht="13">
      <c r="A9" s="146" t="s">
        <v>32</v>
      </c>
      <c r="D9" s="262">
        <f>'I-Mirror'!B75</f>
        <v>0</v>
      </c>
      <c r="E9" s="262">
        <f>'I-Mirror'!N86</f>
        <v>0</v>
      </c>
    </row>
    <row r="10" spans="1:5" ht="13">
      <c r="A10" s="146" t="s">
        <v>33</v>
      </c>
      <c r="D10" s="262">
        <f>'I-Mirror'!B104</f>
        <v>0</v>
      </c>
      <c r="E10" s="262">
        <f>'I-Mirror'!N115</f>
        <v>0</v>
      </c>
    </row>
    <row r="11" spans="1:5" ht="13">
      <c r="A11" s="146" t="s">
        <v>29</v>
      </c>
      <c r="D11" s="262">
        <f>'I-Mirror'!B133</f>
        <v>0</v>
      </c>
      <c r="E11" s="262">
        <f>'I-Mirror'!N144</f>
        <v>0</v>
      </c>
    </row>
    <row r="12" spans="1:5" ht="13">
      <c r="A12" s="146" t="s">
        <v>30</v>
      </c>
      <c r="D12" s="262">
        <f>'I-Mirror'!B162</f>
        <v>0</v>
      </c>
      <c r="E12" s="262">
        <f>'I-Mirror'!N173</f>
        <v>0</v>
      </c>
    </row>
    <row r="16" ht="14.5">
      <c r="A16" s="257" t="s">
        <v>151</v>
      </c>
    </row>
    <row r="18" spans="1:4" ht="12.75">
      <c r="A18" t="s">
        <v>31</v>
      </c>
      <c r="D18" s="258">
        <f>E8</f>
        <v>0</v>
      </c>
    </row>
    <row r="19" spans="1:4" ht="12.75">
      <c r="A19" t="s">
        <v>32</v>
      </c>
      <c r="D19" s="258">
        <f>E9</f>
        <v>0</v>
      </c>
    </row>
    <row r="20" spans="1:4" ht="12.75">
      <c r="A20" t="s">
        <v>33</v>
      </c>
      <c r="D20" s="258">
        <f>E10</f>
        <v>0</v>
      </c>
    </row>
    <row r="21" spans="1:4" ht="12.75">
      <c r="A21" t="s">
        <v>139</v>
      </c>
      <c r="D21" s="258">
        <f>SUM(D18:D20)</f>
        <v>0</v>
      </c>
    </row>
    <row r="22" spans="1:4" ht="12.75">
      <c r="A22" t="s">
        <v>140</v>
      </c>
      <c r="D22" s="258">
        <f>E11</f>
        <v>0</v>
      </c>
    </row>
    <row r="23" spans="1:4" ht="12.75">
      <c r="A23" t="s">
        <v>141</v>
      </c>
      <c r="D23" s="258">
        <f>E12</f>
        <v>0</v>
      </c>
    </row>
    <row r="25" spans="1:4" ht="12.75">
      <c r="A25" t="s">
        <v>152</v>
      </c>
      <c r="D25" s="258">
        <f>D21+D22+D23</f>
        <v>0</v>
      </c>
    </row>
  </sheetData>
  <sheetProtection algorithmName="SHA-512" hashValue="Iv6DM2M2PL1FFG6mKOja7SGayBcF174Jm6U3918+xFHPZsIuAkg2zYyYyHQqdcNluhH9gWGqF9zQx+XzdmhYjA==" saltValue="dxB7neojcN1rHx8vYk8Fqg==" spinCount="100000" sheet="1" objects="1" scenarios="1" selectLockedCells="1"/>
  <mergeCells count="3">
    <mergeCell ref="A4:B4"/>
    <mergeCell ref="C4:E4"/>
    <mergeCell ref="A1: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9"/>
  <sheetViews>
    <sheetView zoomScale="80" zoomScaleNormal="80" workbookViewId="0" topLeftCell="A1">
      <pane ySplit="12" topLeftCell="A13" activePane="bottomLeft" state="frozen"/>
      <selection pane="bottomLeft" activeCell="B49" sqref="B49"/>
    </sheetView>
  </sheetViews>
  <sheetFormatPr defaultColWidth="12.57421875" defaultRowHeight="12.75"/>
  <cols>
    <col min="1" max="1" width="45.8515625" style="1" customWidth="1"/>
    <col min="2" max="13" width="15.7109375" style="1" customWidth="1"/>
    <col min="14" max="14" width="16.8515625" style="1" customWidth="1"/>
    <col min="15" max="26" width="11.421875" style="1" customWidth="1"/>
    <col min="27" max="29" width="11.421875" style="1" bestFit="1" customWidth="1"/>
    <col min="30" max="16384" width="12.57421875" style="1" customWidth="1"/>
  </cols>
  <sheetData>
    <row r="1" spans="1:14" ht="18">
      <c r="A1" s="303" t="s">
        <v>157</v>
      </c>
      <c r="B1" s="303"/>
      <c r="C1" s="172"/>
      <c r="D1" s="172"/>
      <c r="E1" s="172"/>
      <c r="F1" s="172"/>
      <c r="G1" s="172"/>
      <c r="H1" s="172"/>
      <c r="I1" s="172"/>
      <c r="J1" s="172"/>
      <c r="K1" s="172"/>
      <c r="L1" s="172"/>
      <c r="M1" s="172"/>
      <c r="N1" s="172"/>
    </row>
    <row r="2" spans="1:14" ht="15.5">
      <c r="A2" s="304" t="s">
        <v>2</v>
      </c>
      <c r="B2" s="304"/>
      <c r="C2" s="172"/>
      <c r="D2" s="172"/>
      <c r="E2" s="172"/>
      <c r="F2" s="172"/>
      <c r="G2" s="172"/>
      <c r="H2" s="172"/>
      <c r="I2" s="172"/>
      <c r="J2" s="172"/>
      <c r="K2" s="172"/>
      <c r="L2" s="172"/>
      <c r="M2" s="172"/>
      <c r="N2" s="172"/>
    </row>
    <row r="3" spans="1:14" ht="12.75">
      <c r="A3" s="172"/>
      <c r="B3" s="172"/>
      <c r="C3" s="172"/>
      <c r="D3" s="172"/>
      <c r="E3" s="172"/>
      <c r="F3" s="172"/>
      <c r="G3" s="172"/>
      <c r="H3" s="172"/>
      <c r="I3" s="172"/>
      <c r="J3" s="172"/>
      <c r="K3" s="172"/>
      <c r="L3" s="172"/>
      <c r="M3" s="172"/>
      <c r="N3" s="172"/>
    </row>
    <row r="4" spans="1:14" ht="12.75">
      <c r="A4" s="173" t="s">
        <v>3</v>
      </c>
      <c r="B4" s="172"/>
      <c r="C4" s="172"/>
      <c r="D4" s="172"/>
      <c r="E4" s="172"/>
      <c r="F4" s="172"/>
      <c r="G4" s="172"/>
      <c r="H4" s="172"/>
      <c r="I4" s="172"/>
      <c r="J4" s="172"/>
      <c r="K4" s="172"/>
      <c r="L4" s="172"/>
      <c r="M4" s="172"/>
      <c r="N4" s="172"/>
    </row>
    <row r="5" spans="1:14" ht="13">
      <c r="A5" s="174" t="s">
        <v>4</v>
      </c>
      <c r="B5" s="285"/>
      <c r="C5" s="285"/>
      <c r="D5" s="285"/>
      <c r="E5" s="285"/>
      <c r="F5" s="285"/>
      <c r="G5" s="175"/>
      <c r="H5" s="175"/>
      <c r="I5" s="175"/>
      <c r="J5" s="175"/>
      <c r="K5" s="175"/>
      <c r="L5" s="175"/>
      <c r="M5" s="175"/>
      <c r="N5" s="175"/>
    </row>
    <row r="6" spans="1:11" ht="13">
      <c r="A6" s="307" t="s">
        <v>162</v>
      </c>
      <c r="B6" s="308"/>
      <c r="C6" s="308"/>
      <c r="D6" s="175"/>
      <c r="E6" s="175"/>
      <c r="F6" s="175"/>
      <c r="G6" s="175"/>
      <c r="H6" s="175"/>
      <c r="I6" s="175"/>
      <c r="J6" s="175"/>
      <c r="K6" s="175"/>
    </row>
    <row r="7" spans="1:14" ht="13">
      <c r="A7" s="309" t="s">
        <v>5</v>
      </c>
      <c r="B7" s="309"/>
      <c r="C7" s="310"/>
      <c r="D7" s="285"/>
      <c r="E7" s="285"/>
      <c r="F7" s="285"/>
      <c r="G7" s="175"/>
      <c r="H7" s="175"/>
      <c r="I7" s="175"/>
      <c r="J7" s="175"/>
      <c r="K7" s="175"/>
      <c r="L7" s="175"/>
      <c r="M7" s="175"/>
      <c r="N7" s="175"/>
    </row>
    <row r="8" spans="1:14" ht="15.5">
      <c r="A8" s="306"/>
      <c r="B8" s="306"/>
      <c r="C8" s="306"/>
      <c r="D8" s="175"/>
      <c r="E8" s="175"/>
      <c r="F8" s="175"/>
      <c r="G8" s="175"/>
      <c r="H8" s="175"/>
      <c r="I8" s="175"/>
      <c r="J8" s="175"/>
      <c r="K8" s="175"/>
      <c r="L8" s="175"/>
      <c r="M8" s="175"/>
      <c r="N8" s="175"/>
    </row>
    <row r="9" spans="1:14" ht="13">
      <c r="A9" s="176"/>
      <c r="B9" s="175"/>
      <c r="C9" s="175"/>
      <c r="D9" s="175"/>
      <c r="E9" s="175"/>
      <c r="F9" s="175"/>
      <c r="G9" s="175"/>
      <c r="H9" s="175"/>
      <c r="I9" s="175"/>
      <c r="J9" s="175"/>
      <c r="K9" s="175"/>
      <c r="L9" s="175"/>
      <c r="M9" s="175"/>
      <c r="N9" s="175"/>
    </row>
    <row r="10" spans="1:14" ht="13">
      <c r="A10" s="174" t="s">
        <v>7</v>
      </c>
      <c r="B10" s="285"/>
      <c r="C10" s="285"/>
      <c r="D10" s="175"/>
      <c r="E10" s="175"/>
      <c r="F10" s="175"/>
      <c r="G10" s="175"/>
      <c r="H10" s="175"/>
      <c r="I10" s="175"/>
      <c r="J10" s="175"/>
      <c r="K10" s="175"/>
      <c r="L10" s="175"/>
      <c r="M10" s="175"/>
      <c r="N10" s="175"/>
    </row>
    <row r="11" spans="1:14" ht="13">
      <c r="A11" s="305" t="s">
        <v>6</v>
      </c>
      <c r="B11" s="305"/>
      <c r="C11" s="305"/>
      <c r="D11" s="175"/>
      <c r="E11" s="175"/>
      <c r="F11" s="175"/>
      <c r="G11" s="175"/>
      <c r="H11" s="175"/>
      <c r="I11" s="175"/>
      <c r="J11" s="175"/>
      <c r="K11" s="175"/>
      <c r="L11" s="175"/>
      <c r="M11" s="175"/>
      <c r="N11" s="175"/>
    </row>
    <row r="12" spans="1:14" ht="13">
      <c r="A12" s="302" t="s">
        <v>156</v>
      </c>
      <c r="B12" s="302"/>
      <c r="C12" s="302"/>
      <c r="D12" s="177"/>
      <c r="E12" s="175"/>
      <c r="F12" s="175"/>
      <c r="G12" s="175"/>
      <c r="H12" s="175"/>
      <c r="I12" s="175"/>
      <c r="J12" s="175"/>
      <c r="K12" s="175"/>
      <c r="L12" s="175"/>
      <c r="M12" s="175"/>
      <c r="N12" s="175"/>
    </row>
    <row r="13" spans="1:14" ht="13">
      <c r="A13" s="176"/>
      <c r="B13" s="175"/>
      <c r="C13" s="175"/>
      <c r="D13" s="175"/>
      <c r="E13" s="175"/>
      <c r="F13" s="175"/>
      <c r="G13" s="175"/>
      <c r="H13" s="175"/>
      <c r="I13" s="175"/>
      <c r="J13" s="175"/>
      <c r="K13" s="175"/>
      <c r="L13" s="175"/>
      <c r="M13" s="175"/>
      <c r="N13" s="175"/>
    </row>
    <row r="14" spans="1:14" ht="12.75">
      <c r="A14" s="178"/>
      <c r="B14" s="178"/>
      <c r="C14" s="172"/>
      <c r="D14" s="172"/>
      <c r="E14" s="172"/>
      <c r="F14" s="172"/>
      <c r="G14" s="172"/>
      <c r="H14" s="172"/>
      <c r="I14" s="172"/>
      <c r="J14" s="172"/>
      <c r="K14" s="172"/>
      <c r="L14" s="172"/>
      <c r="M14" s="172"/>
      <c r="N14" s="172"/>
    </row>
    <row r="15" spans="1:14" s="2" customFormat="1" ht="15.5">
      <c r="A15" s="3" t="s">
        <v>8</v>
      </c>
      <c r="B15" s="4"/>
      <c r="C15" s="4"/>
      <c r="D15" s="4"/>
      <c r="E15" s="4"/>
      <c r="F15" s="4"/>
      <c r="G15" s="4"/>
      <c r="H15" s="4"/>
      <c r="I15" s="4"/>
      <c r="J15" s="4"/>
      <c r="K15" s="4"/>
      <c r="L15" s="4"/>
      <c r="M15" s="4"/>
      <c r="N15" s="4"/>
    </row>
    <row r="16" spans="1:14" s="2" customFormat="1" ht="13" thickBot="1">
      <c r="A16" s="5"/>
      <c r="B16" s="4"/>
      <c r="C16" s="4"/>
      <c r="D16" s="4"/>
      <c r="E16" s="4"/>
      <c r="F16" s="4"/>
      <c r="G16" s="4"/>
      <c r="H16" s="4"/>
      <c r="I16" s="4"/>
      <c r="J16" s="4"/>
      <c r="K16" s="4"/>
      <c r="L16" s="4"/>
      <c r="M16" s="4"/>
      <c r="N16" s="4"/>
    </row>
    <row r="17" spans="1:14" s="2" customFormat="1" ht="16" thickBot="1">
      <c r="A17" s="6" t="s">
        <v>9</v>
      </c>
      <c r="B17" s="7">
        <v>2.65</v>
      </c>
      <c r="C17" s="4"/>
      <c r="D17" s="4"/>
      <c r="E17" s="4"/>
      <c r="F17" s="4"/>
      <c r="G17" s="4"/>
      <c r="H17" s="4"/>
      <c r="I17" s="4"/>
      <c r="J17" s="4"/>
      <c r="K17" s="4"/>
      <c r="L17" s="4"/>
      <c r="M17" s="4"/>
      <c r="N17" s="4"/>
    </row>
    <row r="18" spans="1:14" s="2" customFormat="1" ht="15.5">
      <c r="A18" s="6"/>
      <c r="B18" s="8"/>
      <c r="C18" s="4"/>
      <c r="D18" s="4"/>
      <c r="E18" s="4"/>
      <c r="F18" s="4"/>
      <c r="G18" s="4"/>
      <c r="H18" s="4"/>
      <c r="I18" s="4"/>
      <c r="J18" s="4"/>
      <c r="K18" s="4"/>
      <c r="L18" s="4"/>
      <c r="M18" s="4"/>
      <c r="N18" s="4"/>
    </row>
    <row r="19" spans="1:14" s="2" customFormat="1" ht="16" thickBot="1">
      <c r="A19" s="9" t="s">
        <v>111</v>
      </c>
      <c r="B19" s="10"/>
      <c r="C19" s="4"/>
      <c r="D19" s="4"/>
      <c r="E19" s="4"/>
      <c r="F19" s="4"/>
      <c r="G19" s="4"/>
      <c r="H19" s="4"/>
      <c r="I19" s="4"/>
      <c r="J19" s="4"/>
      <c r="K19" s="4"/>
      <c r="L19" s="4"/>
      <c r="M19" s="4"/>
      <c r="N19" s="4"/>
    </row>
    <row r="20" spans="1:14" s="2" customFormat="1" ht="13">
      <c r="A20" s="6" t="s">
        <v>115</v>
      </c>
      <c r="B20" s="11">
        <v>1.5</v>
      </c>
      <c r="C20" s="4"/>
      <c r="D20" s="4"/>
      <c r="E20" s="4"/>
      <c r="F20" s="4"/>
      <c r="G20" s="4"/>
      <c r="H20" s="4"/>
      <c r="I20" s="4"/>
      <c r="J20" s="4"/>
      <c r="K20" s="4"/>
      <c r="L20" s="4"/>
      <c r="M20" s="4"/>
      <c r="N20" s="4"/>
    </row>
    <row r="21" spans="1:14" s="2" customFormat="1" ht="13">
      <c r="A21" s="6" t="s">
        <v>131</v>
      </c>
      <c r="B21" s="12">
        <v>1.5</v>
      </c>
      <c r="C21" s="4"/>
      <c r="D21" s="4"/>
      <c r="E21" s="4"/>
      <c r="F21" s="4"/>
      <c r="G21" s="4"/>
      <c r="H21" s="4"/>
      <c r="I21" s="4"/>
      <c r="J21" s="4"/>
      <c r="K21" s="4"/>
      <c r="L21" s="4"/>
      <c r="M21" s="4"/>
      <c r="N21" s="4"/>
    </row>
    <row r="22" spans="1:14" s="2" customFormat="1" ht="12.75" thickBot="1">
      <c r="A22" s="6" t="s">
        <v>10</v>
      </c>
      <c r="B22" s="13">
        <v>20</v>
      </c>
      <c r="C22" s="4"/>
      <c r="D22" s="4"/>
      <c r="E22" s="4"/>
      <c r="F22" s="4"/>
      <c r="G22" s="4"/>
      <c r="H22" s="4"/>
      <c r="I22" s="4"/>
      <c r="J22" s="4"/>
      <c r="K22" s="4"/>
      <c r="L22" s="4"/>
      <c r="M22" s="4"/>
      <c r="N22" s="4"/>
    </row>
    <row r="23" spans="1:14" s="2" customFormat="1" ht="13" thickBot="1">
      <c r="A23" s="5"/>
      <c r="B23" s="4"/>
      <c r="C23" s="4"/>
      <c r="D23" s="4"/>
      <c r="E23" s="4"/>
      <c r="F23" s="4"/>
      <c r="G23" s="4"/>
      <c r="H23" s="4"/>
      <c r="I23" s="4"/>
      <c r="J23" s="4"/>
      <c r="K23" s="4"/>
      <c r="L23" s="4"/>
      <c r="M23" s="4"/>
      <c r="N23" s="4"/>
    </row>
    <row r="24" spans="1:14" s="2" customFormat="1" ht="26">
      <c r="A24" s="14" t="s">
        <v>11</v>
      </c>
      <c r="B24" s="15" t="s">
        <v>16</v>
      </c>
      <c r="C24" s="16" t="s">
        <v>17</v>
      </c>
      <c r="D24" s="16" t="s">
        <v>18</v>
      </c>
      <c r="E24" s="17" t="s">
        <v>19</v>
      </c>
      <c r="F24" s="16" t="s">
        <v>20</v>
      </c>
      <c r="G24" s="17" t="s">
        <v>21</v>
      </c>
      <c r="H24" s="16" t="s">
        <v>22</v>
      </c>
      <c r="I24" s="17" t="s">
        <v>23</v>
      </c>
      <c r="J24" s="16" t="s">
        <v>24</v>
      </c>
      <c r="K24" s="17" t="s">
        <v>25</v>
      </c>
      <c r="L24" s="16" t="s">
        <v>26</v>
      </c>
      <c r="M24" s="16" t="s">
        <v>27</v>
      </c>
      <c r="N24" s="19" t="s">
        <v>12</v>
      </c>
    </row>
    <row r="25" spans="1:14" s="2" customFormat="1" ht="13">
      <c r="A25" s="20" t="s">
        <v>124</v>
      </c>
      <c r="B25" s="21">
        <v>0.004085449564810717</v>
      </c>
      <c r="C25" s="22">
        <f>$B$25</f>
        <v>0.004085449564810717</v>
      </c>
      <c r="D25" s="22">
        <f aca="true" t="shared" si="0" ref="D25:N25">$B$25</f>
        <v>0.004085449564810717</v>
      </c>
      <c r="E25" s="22">
        <f t="shared" si="0"/>
        <v>0.004085449564810717</v>
      </c>
      <c r="F25" s="22">
        <f t="shared" si="0"/>
        <v>0.004085449564810717</v>
      </c>
      <c r="G25" s="22">
        <f t="shared" si="0"/>
        <v>0.004085449564810717</v>
      </c>
      <c r="H25" s="22">
        <f t="shared" si="0"/>
        <v>0.004085449564810717</v>
      </c>
      <c r="I25" s="22">
        <f t="shared" si="0"/>
        <v>0.004085449564810717</v>
      </c>
      <c r="J25" s="22">
        <f t="shared" si="0"/>
        <v>0.004085449564810717</v>
      </c>
      <c r="K25" s="22">
        <f t="shared" si="0"/>
        <v>0.004085449564810717</v>
      </c>
      <c r="L25" s="22">
        <f t="shared" si="0"/>
        <v>0.004085449564810717</v>
      </c>
      <c r="M25" s="22">
        <f t="shared" si="0"/>
        <v>0.004085449564810717</v>
      </c>
      <c r="N25" s="23">
        <f t="shared" si="0"/>
        <v>0.004085449564810717</v>
      </c>
    </row>
    <row r="26" spans="1:14" s="2" customFormat="1" ht="13">
      <c r="A26" s="24" t="s">
        <v>116</v>
      </c>
      <c r="B26" s="25">
        <v>780914</v>
      </c>
      <c r="C26" s="26">
        <f>ROUND(B26*(1+C25),0)</f>
        <v>784104</v>
      </c>
      <c r="D26" s="26">
        <f aca="true" t="shared" si="1" ref="D26:M26">ROUND(C26*(1+D25),0)</f>
        <v>787307</v>
      </c>
      <c r="E26" s="27">
        <f t="shared" si="1"/>
        <v>790524</v>
      </c>
      <c r="F26" s="26">
        <f t="shared" si="1"/>
        <v>793754</v>
      </c>
      <c r="G26" s="27">
        <f t="shared" si="1"/>
        <v>796997</v>
      </c>
      <c r="H26" s="26">
        <f t="shared" si="1"/>
        <v>800253</v>
      </c>
      <c r="I26" s="27">
        <f t="shared" si="1"/>
        <v>803522</v>
      </c>
      <c r="J26" s="26">
        <f t="shared" si="1"/>
        <v>806805</v>
      </c>
      <c r="K26" s="27">
        <f t="shared" si="1"/>
        <v>810101</v>
      </c>
      <c r="L26" s="26">
        <f t="shared" si="1"/>
        <v>813411</v>
      </c>
      <c r="M26" s="26">
        <f t="shared" si="1"/>
        <v>816734</v>
      </c>
      <c r="N26" s="28">
        <f>AVERAGE(B26:M26)</f>
        <v>798702.1666666666</v>
      </c>
    </row>
    <row r="27" spans="1:14" s="2" customFormat="1" ht="12.75" thickBot="1">
      <c r="A27" s="29" t="s">
        <v>13</v>
      </c>
      <c r="B27" s="30">
        <f>$B$17</f>
        <v>2.65</v>
      </c>
      <c r="C27" s="31">
        <f aca="true" t="shared" si="2" ref="C27:M27">$B$17</f>
        <v>2.65</v>
      </c>
      <c r="D27" s="31">
        <f t="shared" si="2"/>
        <v>2.65</v>
      </c>
      <c r="E27" s="31">
        <f t="shared" si="2"/>
        <v>2.65</v>
      </c>
      <c r="F27" s="31">
        <f t="shared" si="2"/>
        <v>2.65</v>
      </c>
      <c r="G27" s="31">
        <f t="shared" si="2"/>
        <v>2.65</v>
      </c>
      <c r="H27" s="31">
        <f t="shared" si="2"/>
        <v>2.65</v>
      </c>
      <c r="I27" s="31">
        <f t="shared" si="2"/>
        <v>2.65</v>
      </c>
      <c r="J27" s="31">
        <f t="shared" si="2"/>
        <v>2.65</v>
      </c>
      <c r="K27" s="31">
        <f t="shared" si="2"/>
        <v>2.65</v>
      </c>
      <c r="L27" s="31">
        <f t="shared" si="2"/>
        <v>2.65</v>
      </c>
      <c r="M27" s="31">
        <f t="shared" si="2"/>
        <v>2.65</v>
      </c>
      <c r="N27" s="32">
        <f>AVERAGE(B27:M27)</f>
        <v>2.6499999999999995</v>
      </c>
    </row>
    <row r="28" spans="1:14" s="2" customFormat="1" ht="14" thickBot="1" thickTop="1">
      <c r="A28" s="33" t="s">
        <v>14</v>
      </c>
      <c r="B28" s="34">
        <f>B26*B27</f>
        <v>2069422.0999999999</v>
      </c>
      <c r="C28" s="35">
        <f aca="true" t="shared" si="3" ref="C28:M28">C26*C27</f>
        <v>2077875.5999999999</v>
      </c>
      <c r="D28" s="35">
        <f t="shared" si="3"/>
        <v>2086363.5499999998</v>
      </c>
      <c r="E28" s="36">
        <f t="shared" si="3"/>
        <v>2094888.5999999999</v>
      </c>
      <c r="F28" s="35">
        <f t="shared" si="3"/>
        <v>2103448.1</v>
      </c>
      <c r="G28" s="36">
        <f t="shared" si="3"/>
        <v>2112042.05</v>
      </c>
      <c r="H28" s="35">
        <f t="shared" si="3"/>
        <v>2120670.4499999997</v>
      </c>
      <c r="I28" s="36">
        <f t="shared" si="3"/>
        <v>2129333.3</v>
      </c>
      <c r="J28" s="35">
        <f t="shared" si="3"/>
        <v>2138033.25</v>
      </c>
      <c r="K28" s="36">
        <f t="shared" si="3"/>
        <v>2146767.65</v>
      </c>
      <c r="L28" s="35">
        <f t="shared" si="3"/>
        <v>2155539.15</v>
      </c>
      <c r="M28" s="35">
        <f t="shared" si="3"/>
        <v>2164345.1</v>
      </c>
      <c r="N28" s="37">
        <f>SUM(B28:M28)</f>
        <v>25398728.9</v>
      </c>
    </row>
    <row r="29" spans="1:14" s="2" customFormat="1" ht="15.5">
      <c r="A29" s="38"/>
      <c r="B29" s="39"/>
      <c r="C29" s="40"/>
      <c r="D29" s="40"/>
      <c r="E29" s="40"/>
      <c r="F29" s="40"/>
      <c r="G29" s="41"/>
      <c r="H29" s="40"/>
      <c r="I29" s="41"/>
      <c r="J29" s="42"/>
      <c r="K29" s="43"/>
      <c r="L29" s="44"/>
      <c r="M29" s="10"/>
      <c r="N29" s="45"/>
    </row>
    <row r="30" spans="1:14" s="2" customFormat="1" ht="13">
      <c r="A30" s="46" t="s">
        <v>112</v>
      </c>
      <c r="B30" s="47"/>
      <c r="C30" s="47"/>
      <c r="D30" s="47"/>
      <c r="E30" s="47"/>
      <c r="F30" s="47"/>
      <c r="G30" s="47"/>
      <c r="H30" s="47"/>
      <c r="I30" s="47"/>
      <c r="J30" s="47"/>
      <c r="K30" s="47"/>
      <c r="L30" s="47"/>
      <c r="M30" s="47"/>
      <c r="N30" s="45"/>
    </row>
    <row r="31" spans="1:14" s="2" customFormat="1" ht="12.75" thickBot="1">
      <c r="A31" s="46"/>
      <c r="B31" s="47"/>
      <c r="C31" s="47"/>
      <c r="D31" s="47"/>
      <c r="E31" s="47"/>
      <c r="F31" s="47"/>
      <c r="G31" s="47"/>
      <c r="H31" s="47"/>
      <c r="I31" s="47"/>
      <c r="J31" s="47"/>
      <c r="K31" s="47"/>
      <c r="L31" s="47"/>
      <c r="M31" s="47"/>
      <c r="N31" s="45"/>
    </row>
    <row r="32" spans="1:14" s="2" customFormat="1" ht="25.9" customHeight="1" thickBot="1">
      <c r="A32" s="14" t="s">
        <v>11</v>
      </c>
      <c r="B32" s="15" t="s">
        <v>16</v>
      </c>
      <c r="C32" s="17" t="s">
        <v>17</v>
      </c>
      <c r="D32" s="16" t="s">
        <v>18</v>
      </c>
      <c r="E32" s="17" t="s">
        <v>19</v>
      </c>
      <c r="F32" s="16" t="s">
        <v>20</v>
      </c>
      <c r="G32" s="17" t="s">
        <v>21</v>
      </c>
      <c r="H32" s="16" t="s">
        <v>22</v>
      </c>
      <c r="I32" s="17" t="s">
        <v>23</v>
      </c>
      <c r="J32" s="16" t="s">
        <v>24</v>
      </c>
      <c r="K32" s="17" t="s">
        <v>25</v>
      </c>
      <c r="L32" s="16" t="s">
        <v>26</v>
      </c>
      <c r="M32" s="18" t="s">
        <v>27</v>
      </c>
      <c r="N32" s="275" t="s">
        <v>15</v>
      </c>
    </row>
    <row r="33" spans="1:14" s="2" customFormat="1" ht="14" thickBot="1" thickTop="1">
      <c r="A33" s="48" t="s">
        <v>117</v>
      </c>
      <c r="B33" s="267">
        <f aca="true" t="shared" si="4" ref="B33:M33">B26*$B$39</f>
        <v>35141.13</v>
      </c>
      <c r="C33" s="267">
        <f t="shared" si="4"/>
        <v>35284.68</v>
      </c>
      <c r="D33" s="267">
        <f t="shared" si="4"/>
        <v>35428.815</v>
      </c>
      <c r="E33" s="267">
        <f t="shared" si="4"/>
        <v>35573.58</v>
      </c>
      <c r="F33" s="267">
        <f t="shared" si="4"/>
        <v>35718.93</v>
      </c>
      <c r="G33" s="267">
        <f t="shared" si="4"/>
        <v>35864.865</v>
      </c>
      <c r="H33" s="267">
        <f t="shared" si="4"/>
        <v>36011.385</v>
      </c>
      <c r="I33" s="267">
        <f t="shared" si="4"/>
        <v>36158.49</v>
      </c>
      <c r="J33" s="267">
        <f t="shared" si="4"/>
        <v>36306.225</v>
      </c>
      <c r="K33" s="267">
        <f t="shared" si="4"/>
        <v>36454.545</v>
      </c>
      <c r="L33" s="267">
        <f t="shared" si="4"/>
        <v>36603.494999999995</v>
      </c>
      <c r="M33" s="267">
        <f t="shared" si="4"/>
        <v>36753.03</v>
      </c>
      <c r="N33" s="179">
        <f>AVERAGE(B33:M33)</f>
        <v>35941.597499999996</v>
      </c>
    </row>
    <row r="34" spans="1:14" s="2" customFormat="1" ht="13">
      <c r="A34" s="49" t="s">
        <v>123</v>
      </c>
      <c r="B34" s="52">
        <v>285500</v>
      </c>
      <c r="C34" s="52">
        <v>285500</v>
      </c>
      <c r="D34" s="52">
        <v>285500</v>
      </c>
      <c r="E34" s="52">
        <v>285500</v>
      </c>
      <c r="F34" s="52">
        <v>285500</v>
      </c>
      <c r="G34" s="52">
        <v>285500</v>
      </c>
      <c r="H34" s="52">
        <v>285500</v>
      </c>
      <c r="I34" s="52">
        <v>285500</v>
      </c>
      <c r="J34" s="52">
        <v>285500</v>
      </c>
      <c r="K34" s="52">
        <v>285500</v>
      </c>
      <c r="L34" s="52">
        <v>285500</v>
      </c>
      <c r="M34" s="52">
        <v>285500</v>
      </c>
      <c r="N34" s="276">
        <f aca="true" t="shared" si="5" ref="N34">SUM(B34:M34)</f>
        <v>3426000</v>
      </c>
    </row>
    <row r="35" spans="1:14" s="2" customFormat="1" ht="13">
      <c r="A35" s="54" t="s">
        <v>118</v>
      </c>
      <c r="B35" s="50">
        <v>6500</v>
      </c>
      <c r="C35" s="51">
        <v>6500</v>
      </c>
      <c r="D35" s="52">
        <v>6500</v>
      </c>
      <c r="E35" s="51">
        <v>6500</v>
      </c>
      <c r="F35" s="52">
        <v>6500</v>
      </c>
      <c r="G35" s="51">
        <v>6500</v>
      </c>
      <c r="H35" s="52">
        <v>6500</v>
      </c>
      <c r="I35" s="51">
        <v>6500</v>
      </c>
      <c r="J35" s="52">
        <v>6500</v>
      </c>
      <c r="K35" s="51">
        <v>6500</v>
      </c>
      <c r="L35" s="52">
        <v>6500</v>
      </c>
      <c r="M35" s="243">
        <v>6500</v>
      </c>
      <c r="N35" s="53">
        <f>SUM(B35:M35)</f>
        <v>78000</v>
      </c>
    </row>
    <row r="36" spans="1:14" s="2" customFormat="1" ht="12.75" thickBot="1">
      <c r="A36" s="55" t="s">
        <v>119</v>
      </c>
      <c r="B36" s="56">
        <v>85000</v>
      </c>
      <c r="C36" s="57">
        <v>85000</v>
      </c>
      <c r="D36" s="58">
        <v>85000</v>
      </c>
      <c r="E36" s="57">
        <v>85000</v>
      </c>
      <c r="F36" s="58">
        <v>85000</v>
      </c>
      <c r="G36" s="57">
        <v>85000</v>
      </c>
      <c r="H36" s="58">
        <v>85000</v>
      </c>
      <c r="I36" s="57">
        <v>85000</v>
      </c>
      <c r="J36" s="58">
        <v>85000</v>
      </c>
      <c r="K36" s="57">
        <v>85000</v>
      </c>
      <c r="L36" s="58">
        <v>85000</v>
      </c>
      <c r="M36" s="244">
        <v>85000</v>
      </c>
      <c r="N36" s="59">
        <f>SUM(B36:M36)</f>
        <v>1020000</v>
      </c>
    </row>
    <row r="37" spans="1:14" s="2" customFormat="1" ht="14" thickBot="1" thickTop="1">
      <c r="A37" s="238" t="s">
        <v>120</v>
      </c>
      <c r="B37" s="239">
        <f>SUM(B34:B36)</f>
        <v>377000</v>
      </c>
      <c r="C37" s="239">
        <f aca="true" t="shared" si="6" ref="C37:M37">SUM(C34:C36)</f>
        <v>377000</v>
      </c>
      <c r="D37" s="239">
        <f t="shared" si="6"/>
        <v>377000</v>
      </c>
      <c r="E37" s="239">
        <f t="shared" si="6"/>
        <v>377000</v>
      </c>
      <c r="F37" s="239">
        <f t="shared" si="6"/>
        <v>377000</v>
      </c>
      <c r="G37" s="239">
        <f t="shared" si="6"/>
        <v>377000</v>
      </c>
      <c r="H37" s="239">
        <f t="shared" si="6"/>
        <v>377000</v>
      </c>
      <c r="I37" s="239">
        <f t="shared" si="6"/>
        <v>377000</v>
      </c>
      <c r="J37" s="239">
        <f t="shared" si="6"/>
        <v>377000</v>
      </c>
      <c r="K37" s="239">
        <f t="shared" si="6"/>
        <v>377000</v>
      </c>
      <c r="L37" s="239">
        <f t="shared" si="6"/>
        <v>377000</v>
      </c>
      <c r="M37" s="239">
        <f t="shared" si="6"/>
        <v>377000</v>
      </c>
      <c r="N37" s="240">
        <f>SUM(N33:N36)</f>
        <v>4559941.5975</v>
      </c>
    </row>
    <row r="38" spans="1:14" s="2" customFormat="1" ht="13">
      <c r="A38" s="60" t="s">
        <v>28</v>
      </c>
      <c r="B38" s="61">
        <f aca="true" t="shared" si="7" ref="B38:M38">B37/B33</f>
        <v>10.728169526705601</v>
      </c>
      <c r="C38" s="62">
        <f t="shared" si="7"/>
        <v>10.684523708306267</v>
      </c>
      <c r="D38" s="63">
        <f t="shared" si="7"/>
        <v>10.641055874998923</v>
      </c>
      <c r="E38" s="62">
        <f t="shared" si="7"/>
        <v>10.597752601790429</v>
      </c>
      <c r="F38" s="63">
        <f t="shared" si="7"/>
        <v>10.55462747624299</v>
      </c>
      <c r="G38" s="62">
        <f t="shared" si="7"/>
        <v>10.511680442683948</v>
      </c>
      <c r="H38" s="63">
        <f t="shared" si="7"/>
        <v>10.468911428982805</v>
      </c>
      <c r="I38" s="62">
        <f t="shared" si="7"/>
        <v>10.426320346895018</v>
      </c>
      <c r="J38" s="63">
        <f t="shared" si="7"/>
        <v>10.383894221996366</v>
      </c>
      <c r="K38" s="62">
        <f t="shared" si="7"/>
        <v>10.341646014234989</v>
      </c>
      <c r="L38" s="63">
        <f t="shared" si="7"/>
        <v>10.299562924250814</v>
      </c>
      <c r="M38" s="245">
        <f t="shared" si="7"/>
        <v>10.25765766795282</v>
      </c>
      <c r="N38" s="236">
        <f>AVERAGE(B38:M38)</f>
        <v>10.49131685292008</v>
      </c>
    </row>
    <row r="39" spans="1:14" s="2" customFormat="1" ht="13">
      <c r="A39" s="54" t="s">
        <v>126</v>
      </c>
      <c r="B39" s="64">
        <v>0.045</v>
      </c>
      <c r="C39" s="65">
        <v>0.045</v>
      </c>
      <c r="D39" s="65">
        <v>0.045</v>
      </c>
      <c r="E39" s="65">
        <v>0.045</v>
      </c>
      <c r="F39" s="65">
        <v>0.045</v>
      </c>
      <c r="G39" s="65">
        <v>0.045</v>
      </c>
      <c r="H39" s="65">
        <v>0.045</v>
      </c>
      <c r="I39" s="65">
        <v>0.045</v>
      </c>
      <c r="J39" s="65">
        <v>0.045</v>
      </c>
      <c r="K39" s="65">
        <v>0.045</v>
      </c>
      <c r="L39" s="65">
        <v>0.045</v>
      </c>
      <c r="M39" s="66">
        <v>0.045</v>
      </c>
      <c r="N39" s="67">
        <f>N33/N26</f>
        <v>0.045</v>
      </c>
    </row>
    <row r="40" spans="1:14" s="2" customFormat="1" ht="13">
      <c r="A40" s="60" t="s">
        <v>128</v>
      </c>
      <c r="B40" s="68">
        <f aca="true" t="shared" si="8" ref="B40:N40">B34/B37</f>
        <v>0.7572944297082228</v>
      </c>
      <c r="C40" s="65">
        <f t="shared" si="8"/>
        <v>0.7572944297082228</v>
      </c>
      <c r="D40" s="65">
        <f t="shared" si="8"/>
        <v>0.7572944297082228</v>
      </c>
      <c r="E40" s="65">
        <f t="shared" si="8"/>
        <v>0.7572944297082228</v>
      </c>
      <c r="F40" s="65">
        <f t="shared" si="8"/>
        <v>0.7572944297082228</v>
      </c>
      <c r="G40" s="65">
        <f t="shared" si="8"/>
        <v>0.7572944297082228</v>
      </c>
      <c r="H40" s="65">
        <f t="shared" si="8"/>
        <v>0.7572944297082228</v>
      </c>
      <c r="I40" s="65">
        <f t="shared" si="8"/>
        <v>0.7572944297082228</v>
      </c>
      <c r="J40" s="65">
        <f t="shared" si="8"/>
        <v>0.7572944297082228</v>
      </c>
      <c r="K40" s="65">
        <f t="shared" si="8"/>
        <v>0.7572944297082228</v>
      </c>
      <c r="L40" s="65">
        <f t="shared" si="8"/>
        <v>0.7572944297082228</v>
      </c>
      <c r="M40" s="65">
        <f t="shared" si="8"/>
        <v>0.7572944297082228</v>
      </c>
      <c r="N40" s="67">
        <f t="shared" si="8"/>
        <v>0.7513254121233293</v>
      </c>
    </row>
    <row r="41" spans="1:14" s="2" customFormat="1" ht="13">
      <c r="A41" s="54" t="s">
        <v>121</v>
      </c>
      <c r="B41" s="64">
        <f aca="true" t="shared" si="9" ref="B41:N41">B35/B37</f>
        <v>0.017241379310344827</v>
      </c>
      <c r="C41" s="65">
        <f t="shared" si="9"/>
        <v>0.017241379310344827</v>
      </c>
      <c r="D41" s="65">
        <f t="shared" si="9"/>
        <v>0.017241379310344827</v>
      </c>
      <c r="E41" s="65">
        <f t="shared" si="9"/>
        <v>0.017241379310344827</v>
      </c>
      <c r="F41" s="65">
        <f t="shared" si="9"/>
        <v>0.017241379310344827</v>
      </c>
      <c r="G41" s="65">
        <f t="shared" si="9"/>
        <v>0.017241379310344827</v>
      </c>
      <c r="H41" s="65">
        <f t="shared" si="9"/>
        <v>0.017241379310344827</v>
      </c>
      <c r="I41" s="65">
        <f t="shared" si="9"/>
        <v>0.017241379310344827</v>
      </c>
      <c r="J41" s="65">
        <f t="shared" si="9"/>
        <v>0.017241379310344827</v>
      </c>
      <c r="K41" s="65">
        <f t="shared" si="9"/>
        <v>0.017241379310344827</v>
      </c>
      <c r="L41" s="65">
        <f t="shared" si="9"/>
        <v>0.017241379310344827</v>
      </c>
      <c r="M41" s="65">
        <f t="shared" si="9"/>
        <v>0.017241379310344827</v>
      </c>
      <c r="N41" s="69">
        <f t="shared" si="9"/>
        <v>0.017105482237483854</v>
      </c>
    </row>
    <row r="42" spans="1:14" s="2" customFormat="1" ht="12.75" thickBot="1">
      <c r="A42" s="241" t="s">
        <v>122</v>
      </c>
      <c r="B42" s="242">
        <f aca="true" t="shared" si="10" ref="B42:N42">B36/B37</f>
        <v>0.22546419098143236</v>
      </c>
      <c r="C42" s="70">
        <f t="shared" si="10"/>
        <v>0.22546419098143236</v>
      </c>
      <c r="D42" s="70">
        <f t="shared" si="10"/>
        <v>0.22546419098143236</v>
      </c>
      <c r="E42" s="70">
        <f t="shared" si="10"/>
        <v>0.22546419098143236</v>
      </c>
      <c r="F42" s="70">
        <f t="shared" si="10"/>
        <v>0.22546419098143236</v>
      </c>
      <c r="G42" s="70">
        <f t="shared" si="10"/>
        <v>0.22546419098143236</v>
      </c>
      <c r="H42" s="70">
        <f t="shared" si="10"/>
        <v>0.22546419098143236</v>
      </c>
      <c r="I42" s="70">
        <f t="shared" si="10"/>
        <v>0.22546419098143236</v>
      </c>
      <c r="J42" s="70">
        <f t="shared" si="10"/>
        <v>0.22546419098143236</v>
      </c>
      <c r="K42" s="70">
        <f t="shared" si="10"/>
        <v>0.22546419098143236</v>
      </c>
      <c r="L42" s="70">
        <f t="shared" si="10"/>
        <v>0.22546419098143236</v>
      </c>
      <c r="M42" s="70">
        <f t="shared" si="10"/>
        <v>0.22546419098143236</v>
      </c>
      <c r="N42" s="71">
        <f t="shared" si="10"/>
        <v>0.2236870754132504</v>
      </c>
    </row>
    <row r="43" spans="1:14" s="2" customFormat="1" ht="15.5">
      <c r="A43" s="180"/>
      <c r="B43" s="181"/>
      <c r="C43" s="181"/>
      <c r="D43" s="181"/>
      <c r="E43" s="181"/>
      <c r="F43" s="181"/>
      <c r="G43" s="182"/>
      <c r="H43" s="181"/>
      <c r="I43" s="182"/>
      <c r="J43" s="183"/>
      <c r="K43" s="184"/>
      <c r="L43" s="185"/>
      <c r="M43" s="186"/>
      <c r="N43" s="187"/>
    </row>
    <row r="44" spans="1:14" s="2" customFormat="1" ht="15.5">
      <c r="A44" s="188" t="s">
        <v>153</v>
      </c>
      <c r="B44" s="74"/>
      <c r="C44" s="74"/>
      <c r="D44" s="74"/>
      <c r="E44" s="74"/>
      <c r="F44" s="74"/>
      <c r="G44" s="74"/>
      <c r="H44" s="74"/>
      <c r="I44" s="74"/>
      <c r="J44" s="74"/>
      <c r="K44" s="74"/>
      <c r="L44" s="74"/>
      <c r="M44" s="74"/>
      <c r="N44" s="74"/>
    </row>
    <row r="45" spans="1:14" s="2" customFormat="1" ht="13" thickBot="1">
      <c r="A45" s="189"/>
      <c r="B45" s="74"/>
      <c r="C45" s="74"/>
      <c r="D45" s="74"/>
      <c r="E45" s="74"/>
      <c r="F45" s="74"/>
      <c r="G45" s="74"/>
      <c r="H45" s="74"/>
      <c r="I45" s="74"/>
      <c r="J45" s="74"/>
      <c r="K45" s="74"/>
      <c r="L45" s="74"/>
      <c r="M45" s="74"/>
      <c r="N45" s="74"/>
    </row>
    <row r="46" spans="1:14" s="2" customFormat="1" ht="16" thickBot="1">
      <c r="A46" s="190" t="s">
        <v>9</v>
      </c>
      <c r="B46" s="191">
        <f>'J-Cost'!$C$142/SUM($B$55:$M$55)</f>
        <v>0</v>
      </c>
      <c r="C46" s="74"/>
      <c r="D46" s="74" t="s">
        <v>1</v>
      </c>
      <c r="E46" s="74"/>
      <c r="F46" s="74"/>
      <c r="G46" s="74"/>
      <c r="H46" s="74"/>
      <c r="I46" s="74"/>
      <c r="J46" s="74"/>
      <c r="K46" s="74"/>
      <c r="L46" s="74"/>
      <c r="M46" s="74"/>
      <c r="N46" s="74"/>
    </row>
    <row r="47" spans="1:14" s="2" customFormat="1" ht="15.5">
      <c r="A47" s="190"/>
      <c r="B47" s="73"/>
      <c r="C47" s="74"/>
      <c r="D47" s="74"/>
      <c r="E47" s="74"/>
      <c r="F47" s="74"/>
      <c r="G47" s="74"/>
      <c r="H47" s="74"/>
      <c r="I47" s="74"/>
      <c r="J47" s="74"/>
      <c r="K47" s="74"/>
      <c r="L47" s="74"/>
      <c r="M47" s="74"/>
      <c r="N47" s="74"/>
    </row>
    <row r="48" spans="1:14" s="2" customFormat="1" ht="16" thickBot="1">
      <c r="A48" s="72" t="s">
        <v>113</v>
      </c>
      <c r="B48" s="73"/>
      <c r="C48" s="74"/>
      <c r="D48" s="74" t="s">
        <v>1</v>
      </c>
      <c r="E48" s="74"/>
      <c r="F48" s="74"/>
      <c r="G48" s="74"/>
      <c r="H48" s="74"/>
      <c r="I48" s="74"/>
      <c r="J48" s="74"/>
      <c r="K48" s="74"/>
      <c r="L48" s="74"/>
      <c r="M48" s="74"/>
      <c r="N48" s="74"/>
    </row>
    <row r="49" spans="1:14" s="2" customFormat="1" ht="12.75" thickBot="1">
      <c r="A49" s="75" t="s">
        <v>115</v>
      </c>
      <c r="B49" s="76">
        <v>0</v>
      </c>
      <c r="C49" s="74"/>
      <c r="D49" s="74"/>
      <c r="E49" s="74"/>
      <c r="F49" s="74"/>
      <c r="G49" s="74"/>
      <c r="H49" s="74"/>
      <c r="I49" s="74"/>
      <c r="J49" s="74"/>
      <c r="K49" s="74"/>
      <c r="L49" s="74"/>
      <c r="M49" s="74"/>
      <c r="N49" s="74"/>
    </row>
    <row r="50" spans="1:14" s="2" customFormat="1" ht="12.75" thickBot="1">
      <c r="A50" s="75" t="s">
        <v>131</v>
      </c>
      <c r="B50" s="76">
        <v>0</v>
      </c>
      <c r="C50" s="74"/>
      <c r="D50" s="74"/>
      <c r="E50" s="74"/>
      <c r="F50" s="74"/>
      <c r="G50" s="74"/>
      <c r="H50" s="74"/>
      <c r="I50" s="74"/>
      <c r="J50" s="74"/>
      <c r="K50" s="74"/>
      <c r="L50" s="74"/>
      <c r="M50" s="74"/>
      <c r="N50" s="74"/>
    </row>
    <row r="51" spans="1:14" s="2" customFormat="1" ht="12.75" thickBot="1">
      <c r="A51" s="75" t="s">
        <v>10</v>
      </c>
      <c r="B51" s="77">
        <v>0</v>
      </c>
      <c r="C51" s="74"/>
      <c r="D51" s="74"/>
      <c r="E51" s="74"/>
      <c r="F51" s="74"/>
      <c r="G51" s="74"/>
      <c r="H51" s="74"/>
      <c r="I51" s="74"/>
      <c r="J51" s="74"/>
      <c r="K51" s="74"/>
      <c r="L51" s="74"/>
      <c r="M51" s="74"/>
      <c r="N51" s="74"/>
    </row>
    <row r="52" spans="1:14" s="2" customFormat="1" ht="13" thickBot="1">
      <c r="A52" s="189"/>
      <c r="B52" s="74"/>
      <c r="C52" s="74"/>
      <c r="D52" s="74"/>
      <c r="E52" s="74"/>
      <c r="F52" s="74"/>
      <c r="G52" s="74"/>
      <c r="H52" s="74"/>
      <c r="I52" s="74"/>
      <c r="J52" s="74"/>
      <c r="K52" s="74"/>
      <c r="L52" s="74"/>
      <c r="M52" s="74"/>
      <c r="N52" s="74"/>
    </row>
    <row r="53" spans="1:14" s="2" customFormat="1" ht="26">
      <c r="A53" s="78" t="s">
        <v>1</v>
      </c>
      <c r="B53" s="79" t="s">
        <v>16</v>
      </c>
      <c r="C53" s="80" t="s">
        <v>17</v>
      </c>
      <c r="D53" s="81" t="s">
        <v>18</v>
      </c>
      <c r="E53" s="80" t="s">
        <v>19</v>
      </c>
      <c r="F53" s="81" t="s">
        <v>20</v>
      </c>
      <c r="G53" s="80" t="s">
        <v>21</v>
      </c>
      <c r="H53" s="81" t="s">
        <v>22</v>
      </c>
      <c r="I53" s="80" t="s">
        <v>23</v>
      </c>
      <c r="J53" s="81" t="s">
        <v>24</v>
      </c>
      <c r="K53" s="80" t="s">
        <v>25</v>
      </c>
      <c r="L53" s="81" t="s">
        <v>26</v>
      </c>
      <c r="M53" s="80" t="s">
        <v>27</v>
      </c>
      <c r="N53" s="82" t="s">
        <v>12</v>
      </c>
    </row>
    <row r="54" spans="1:14" s="2" customFormat="1" ht="13">
      <c r="A54" s="83" t="s">
        <v>124</v>
      </c>
      <c r="B54" s="84">
        <f>B$25</f>
        <v>0.004085449564810717</v>
      </c>
      <c r="C54" s="85">
        <f aca="true" t="shared" si="11" ref="C54:N54">C$25</f>
        <v>0.004085449564810717</v>
      </c>
      <c r="D54" s="86">
        <f t="shared" si="11"/>
        <v>0.004085449564810717</v>
      </c>
      <c r="E54" s="85">
        <f t="shared" si="11"/>
        <v>0.004085449564810717</v>
      </c>
      <c r="F54" s="86">
        <f t="shared" si="11"/>
        <v>0.004085449564810717</v>
      </c>
      <c r="G54" s="85">
        <f t="shared" si="11"/>
        <v>0.004085449564810717</v>
      </c>
      <c r="H54" s="86">
        <f t="shared" si="11"/>
        <v>0.004085449564810717</v>
      </c>
      <c r="I54" s="85">
        <f t="shared" si="11"/>
        <v>0.004085449564810717</v>
      </c>
      <c r="J54" s="86">
        <f t="shared" si="11"/>
        <v>0.004085449564810717</v>
      </c>
      <c r="K54" s="85">
        <f t="shared" si="11"/>
        <v>0.004085449564810717</v>
      </c>
      <c r="L54" s="86">
        <f t="shared" si="11"/>
        <v>0.004085449564810717</v>
      </c>
      <c r="M54" s="85">
        <f t="shared" si="11"/>
        <v>0.004085449564810717</v>
      </c>
      <c r="N54" s="87">
        <f t="shared" si="11"/>
        <v>0.004085449564810717</v>
      </c>
    </row>
    <row r="55" spans="1:14" s="2" customFormat="1" ht="13">
      <c r="A55" s="88" t="s">
        <v>116</v>
      </c>
      <c r="B55" s="89">
        <f aca="true" t="shared" si="12" ref="B55:N55">B26</f>
        <v>780914</v>
      </c>
      <c r="C55" s="90">
        <f t="shared" si="12"/>
        <v>784104</v>
      </c>
      <c r="D55" s="91">
        <f t="shared" si="12"/>
        <v>787307</v>
      </c>
      <c r="E55" s="90">
        <f t="shared" si="12"/>
        <v>790524</v>
      </c>
      <c r="F55" s="91">
        <f t="shared" si="12"/>
        <v>793754</v>
      </c>
      <c r="G55" s="90">
        <f t="shared" si="12"/>
        <v>796997</v>
      </c>
      <c r="H55" s="91">
        <f t="shared" si="12"/>
        <v>800253</v>
      </c>
      <c r="I55" s="90">
        <f t="shared" si="12"/>
        <v>803522</v>
      </c>
      <c r="J55" s="91">
        <f t="shared" si="12"/>
        <v>806805</v>
      </c>
      <c r="K55" s="90">
        <f t="shared" si="12"/>
        <v>810101</v>
      </c>
      <c r="L55" s="91">
        <f t="shared" si="12"/>
        <v>813411</v>
      </c>
      <c r="M55" s="90">
        <f t="shared" si="12"/>
        <v>816734</v>
      </c>
      <c r="N55" s="92">
        <f t="shared" si="12"/>
        <v>798702.1666666666</v>
      </c>
    </row>
    <row r="56" spans="1:14" s="2" customFormat="1" ht="12.75" thickBot="1">
      <c r="A56" s="93" t="s">
        <v>13</v>
      </c>
      <c r="B56" s="94">
        <f aca="true" t="shared" si="13" ref="B56:N56">$B$46</f>
        <v>0</v>
      </c>
      <c r="C56" s="95">
        <f t="shared" si="13"/>
        <v>0</v>
      </c>
      <c r="D56" s="96">
        <f t="shared" si="13"/>
        <v>0</v>
      </c>
      <c r="E56" s="95">
        <f t="shared" si="13"/>
        <v>0</v>
      </c>
      <c r="F56" s="96">
        <f t="shared" si="13"/>
        <v>0</v>
      </c>
      <c r="G56" s="95">
        <f t="shared" si="13"/>
        <v>0</v>
      </c>
      <c r="H56" s="96">
        <f t="shared" si="13"/>
        <v>0</v>
      </c>
      <c r="I56" s="95">
        <f t="shared" si="13"/>
        <v>0</v>
      </c>
      <c r="J56" s="96">
        <f t="shared" si="13"/>
        <v>0</v>
      </c>
      <c r="K56" s="95">
        <f t="shared" si="13"/>
        <v>0</v>
      </c>
      <c r="L56" s="96">
        <f t="shared" si="13"/>
        <v>0</v>
      </c>
      <c r="M56" s="95">
        <f t="shared" si="13"/>
        <v>0</v>
      </c>
      <c r="N56" s="97">
        <f t="shared" si="13"/>
        <v>0</v>
      </c>
    </row>
    <row r="57" spans="1:14" s="2" customFormat="1" ht="14" thickBot="1" thickTop="1">
      <c r="A57" s="98" t="s">
        <v>14</v>
      </c>
      <c r="B57" s="99">
        <f aca="true" t="shared" si="14" ref="B57:M57">B55*B56</f>
        <v>0</v>
      </c>
      <c r="C57" s="100">
        <f t="shared" si="14"/>
        <v>0</v>
      </c>
      <c r="D57" s="101">
        <f t="shared" si="14"/>
        <v>0</v>
      </c>
      <c r="E57" s="100">
        <f t="shared" si="14"/>
        <v>0</v>
      </c>
      <c r="F57" s="101">
        <f t="shared" si="14"/>
        <v>0</v>
      </c>
      <c r="G57" s="100">
        <f t="shared" si="14"/>
        <v>0</v>
      </c>
      <c r="H57" s="101">
        <f t="shared" si="14"/>
        <v>0</v>
      </c>
      <c r="I57" s="100">
        <f t="shared" si="14"/>
        <v>0</v>
      </c>
      <c r="J57" s="101">
        <f t="shared" si="14"/>
        <v>0</v>
      </c>
      <c r="K57" s="100">
        <f t="shared" si="14"/>
        <v>0</v>
      </c>
      <c r="L57" s="101">
        <f t="shared" si="14"/>
        <v>0</v>
      </c>
      <c r="M57" s="100">
        <f t="shared" si="14"/>
        <v>0</v>
      </c>
      <c r="N57" s="192">
        <f>SUM(B57:M57)</f>
        <v>0</v>
      </c>
    </row>
    <row r="58" spans="1:14" s="2" customFormat="1" ht="15.5">
      <c r="A58" s="193"/>
      <c r="B58" s="136"/>
      <c r="C58" s="136"/>
      <c r="D58" s="136"/>
      <c r="E58" s="136"/>
      <c r="F58" s="136"/>
      <c r="G58" s="194"/>
      <c r="H58" s="136"/>
      <c r="I58" s="194"/>
      <c r="J58" s="195"/>
      <c r="K58" s="196"/>
      <c r="L58" s="197"/>
      <c r="M58" s="73"/>
      <c r="N58" s="104"/>
    </row>
    <row r="59" spans="1:14" s="2" customFormat="1" ht="13">
      <c r="A59" s="102" t="s">
        <v>114</v>
      </c>
      <c r="B59" s="103"/>
      <c r="C59" s="103"/>
      <c r="D59" s="103"/>
      <c r="E59" s="103"/>
      <c r="F59" s="103"/>
      <c r="G59" s="103"/>
      <c r="H59" s="103"/>
      <c r="I59" s="103"/>
      <c r="J59" s="103"/>
      <c r="K59" s="103"/>
      <c r="L59" s="103"/>
      <c r="M59" s="103"/>
      <c r="N59" s="104"/>
    </row>
    <row r="60" spans="1:14" s="2" customFormat="1" ht="12.75" thickBot="1">
      <c r="A60" s="105"/>
      <c r="B60" s="101"/>
      <c r="C60" s="101"/>
      <c r="D60" s="101"/>
      <c r="E60" s="101"/>
      <c r="F60" s="101"/>
      <c r="G60" s="101"/>
      <c r="H60" s="101"/>
      <c r="I60" s="101"/>
      <c r="J60" s="101"/>
      <c r="K60" s="101"/>
      <c r="L60" s="101"/>
      <c r="M60" s="101"/>
      <c r="N60" s="106"/>
    </row>
    <row r="61" spans="1:14" s="2" customFormat="1" ht="25.9" customHeight="1" thickBot="1">
      <c r="A61" s="78" t="s">
        <v>1</v>
      </c>
      <c r="B61" s="79" t="s">
        <v>16</v>
      </c>
      <c r="C61" s="80" t="s">
        <v>17</v>
      </c>
      <c r="D61" s="81" t="s">
        <v>18</v>
      </c>
      <c r="E61" s="80" t="s">
        <v>19</v>
      </c>
      <c r="F61" s="81" t="s">
        <v>20</v>
      </c>
      <c r="G61" s="80" t="s">
        <v>21</v>
      </c>
      <c r="H61" s="81" t="s">
        <v>22</v>
      </c>
      <c r="I61" s="80" t="s">
        <v>23</v>
      </c>
      <c r="J61" s="81" t="s">
        <v>24</v>
      </c>
      <c r="K61" s="80" t="s">
        <v>25</v>
      </c>
      <c r="L61" s="81" t="s">
        <v>26</v>
      </c>
      <c r="M61" s="80" t="s">
        <v>27</v>
      </c>
      <c r="N61" s="82" t="s">
        <v>15</v>
      </c>
    </row>
    <row r="62" spans="1:14" s="2" customFormat="1" ht="14" thickBot="1" thickTop="1">
      <c r="A62" s="107" t="s">
        <v>117</v>
      </c>
      <c r="B62" s="118">
        <f>ROUND(B55*B$68,0)</f>
        <v>8766</v>
      </c>
      <c r="C62" s="119">
        <f aca="true" t="shared" si="15" ref="C62:M62">ROUND(C55*C$68,0)</f>
        <v>8801</v>
      </c>
      <c r="D62" s="119">
        <f t="shared" si="15"/>
        <v>8837</v>
      </c>
      <c r="E62" s="119">
        <f t="shared" si="15"/>
        <v>8873</v>
      </c>
      <c r="F62" s="119">
        <f t="shared" si="15"/>
        <v>8910</v>
      </c>
      <c r="G62" s="119">
        <f t="shared" si="15"/>
        <v>8946</v>
      </c>
      <c r="H62" s="119">
        <f t="shared" si="15"/>
        <v>8983</v>
      </c>
      <c r="I62" s="119">
        <f t="shared" si="15"/>
        <v>9019</v>
      </c>
      <c r="J62" s="119">
        <f t="shared" si="15"/>
        <v>9056</v>
      </c>
      <c r="K62" s="119">
        <f t="shared" si="15"/>
        <v>9093</v>
      </c>
      <c r="L62" s="119">
        <f t="shared" si="15"/>
        <v>9130</v>
      </c>
      <c r="M62" s="119">
        <f t="shared" si="15"/>
        <v>9168</v>
      </c>
      <c r="N62" s="198">
        <f>AVERAGE(B62:M62)</f>
        <v>8965.166666666666</v>
      </c>
    </row>
    <row r="63" spans="1:14" s="2" customFormat="1" ht="13">
      <c r="A63" s="108" t="s">
        <v>125</v>
      </c>
      <c r="B63" s="278"/>
      <c r="C63" s="278"/>
      <c r="D63" s="278"/>
      <c r="E63" s="278"/>
      <c r="F63" s="278"/>
      <c r="G63" s="278"/>
      <c r="H63" s="278"/>
      <c r="I63" s="278"/>
      <c r="J63" s="278"/>
      <c r="K63" s="278"/>
      <c r="L63" s="278"/>
      <c r="M63" s="278"/>
      <c r="N63" s="199">
        <f aca="true" t="shared" si="16" ref="N63">SUM(B63:M63)</f>
        <v>0</v>
      </c>
    </row>
    <row r="64" spans="1:14" s="2" customFormat="1" ht="13">
      <c r="A64" s="113" t="s">
        <v>118</v>
      </c>
      <c r="B64" s="110"/>
      <c r="C64" s="111"/>
      <c r="D64" s="112"/>
      <c r="E64" s="111"/>
      <c r="F64" s="112"/>
      <c r="G64" s="111"/>
      <c r="H64" s="112"/>
      <c r="I64" s="111"/>
      <c r="J64" s="112"/>
      <c r="K64" s="111"/>
      <c r="L64" s="112"/>
      <c r="M64" s="111"/>
      <c r="N64" s="199">
        <f>SUM(B64:M64)</f>
        <v>0</v>
      </c>
    </row>
    <row r="65" spans="1:14" s="2" customFormat="1" ht="12.75" thickBot="1">
      <c r="A65" s="114" t="s">
        <v>119</v>
      </c>
      <c r="B65" s="115"/>
      <c r="C65" s="116"/>
      <c r="D65" s="117"/>
      <c r="E65" s="116"/>
      <c r="F65" s="117"/>
      <c r="G65" s="116"/>
      <c r="H65" s="117"/>
      <c r="I65" s="116"/>
      <c r="J65" s="117"/>
      <c r="K65" s="116"/>
      <c r="L65" s="117"/>
      <c r="M65" s="116"/>
      <c r="N65" s="199">
        <f>SUM(B65:M65)</f>
        <v>0</v>
      </c>
    </row>
    <row r="66" spans="1:14" s="2" customFormat="1" ht="14" thickBot="1" thickTop="1">
      <c r="A66" s="250" t="s">
        <v>120</v>
      </c>
      <c r="B66" s="251">
        <f>SUM(B63:B65)</f>
        <v>0</v>
      </c>
      <c r="C66" s="251">
        <f aca="true" t="shared" si="17" ref="C66:M66">SUM(C63:C65)</f>
        <v>0</v>
      </c>
      <c r="D66" s="251">
        <f t="shared" si="17"/>
        <v>0</v>
      </c>
      <c r="E66" s="251">
        <f t="shared" si="17"/>
        <v>0</v>
      </c>
      <c r="F66" s="251">
        <f t="shared" si="17"/>
        <v>0</v>
      </c>
      <c r="G66" s="251">
        <f t="shared" si="17"/>
        <v>0</v>
      </c>
      <c r="H66" s="251">
        <f t="shared" si="17"/>
        <v>0</v>
      </c>
      <c r="I66" s="251">
        <f t="shared" si="17"/>
        <v>0</v>
      </c>
      <c r="J66" s="251">
        <f t="shared" si="17"/>
        <v>0</v>
      </c>
      <c r="K66" s="251">
        <f t="shared" si="17"/>
        <v>0</v>
      </c>
      <c r="L66" s="251">
        <f t="shared" si="17"/>
        <v>0</v>
      </c>
      <c r="M66" s="251">
        <f t="shared" si="17"/>
        <v>0</v>
      </c>
      <c r="N66" s="198">
        <f>SUM(N64:N65)</f>
        <v>0</v>
      </c>
    </row>
    <row r="67" spans="1:14" s="2" customFormat="1" ht="13">
      <c r="A67" s="237" t="s">
        <v>28</v>
      </c>
      <c r="B67" s="246">
        <f aca="true" t="shared" si="18" ref="B67:N67">B66/B62</f>
        <v>0</v>
      </c>
      <c r="C67" s="247">
        <f t="shared" si="18"/>
        <v>0</v>
      </c>
      <c r="D67" s="248">
        <f t="shared" si="18"/>
        <v>0</v>
      </c>
      <c r="E67" s="247">
        <f t="shared" si="18"/>
        <v>0</v>
      </c>
      <c r="F67" s="248">
        <f t="shared" si="18"/>
        <v>0</v>
      </c>
      <c r="G67" s="247">
        <f t="shared" si="18"/>
        <v>0</v>
      </c>
      <c r="H67" s="248">
        <f t="shared" si="18"/>
        <v>0</v>
      </c>
      <c r="I67" s="247">
        <f t="shared" si="18"/>
        <v>0</v>
      </c>
      <c r="J67" s="248">
        <f t="shared" si="18"/>
        <v>0</v>
      </c>
      <c r="K67" s="247">
        <f t="shared" si="18"/>
        <v>0</v>
      </c>
      <c r="L67" s="248">
        <f t="shared" si="18"/>
        <v>0</v>
      </c>
      <c r="M67" s="247">
        <f t="shared" si="18"/>
        <v>0</v>
      </c>
      <c r="N67" s="249">
        <f t="shared" si="18"/>
        <v>0</v>
      </c>
    </row>
    <row r="68" spans="1:14" s="2" customFormat="1" ht="13">
      <c r="A68" s="127" t="s">
        <v>126</v>
      </c>
      <c r="B68" s="128">
        <v>0.011224796932463898</v>
      </c>
      <c r="C68" s="268">
        <f>$B$68</f>
        <v>0.011224796932463898</v>
      </c>
      <c r="D68" s="268">
        <f aca="true" t="shared" si="19" ref="D68:N68">$B$68</f>
        <v>0.011224796932463898</v>
      </c>
      <c r="E68" s="268">
        <f t="shared" si="19"/>
        <v>0.011224796932463898</v>
      </c>
      <c r="F68" s="268">
        <f t="shared" si="19"/>
        <v>0.011224796932463898</v>
      </c>
      <c r="G68" s="268">
        <f t="shared" si="19"/>
        <v>0.011224796932463898</v>
      </c>
      <c r="H68" s="268">
        <f t="shared" si="19"/>
        <v>0.011224796932463898</v>
      </c>
      <c r="I68" s="268">
        <f t="shared" si="19"/>
        <v>0.011224796932463898</v>
      </c>
      <c r="J68" s="269">
        <f t="shared" si="19"/>
        <v>0.011224796932463898</v>
      </c>
      <c r="K68" s="268">
        <f t="shared" si="19"/>
        <v>0.011224796932463898</v>
      </c>
      <c r="L68" s="268">
        <f t="shared" si="19"/>
        <v>0.011224796932463898</v>
      </c>
      <c r="M68" s="268">
        <f t="shared" si="19"/>
        <v>0.011224796932463898</v>
      </c>
      <c r="N68" s="130">
        <f t="shared" si="19"/>
        <v>0.011224796932463898</v>
      </c>
    </row>
    <row r="69" spans="1:14" s="2" customFormat="1" ht="13">
      <c r="A69" s="83" t="s">
        <v>128</v>
      </c>
      <c r="B69" s="84" t="e">
        <f aca="true" t="shared" si="20" ref="B69:N69">B63/B66</f>
        <v>#DIV/0!</v>
      </c>
      <c r="C69" s="272" t="e">
        <f t="shared" si="20"/>
        <v>#DIV/0!</v>
      </c>
      <c r="D69" s="272" t="e">
        <f t="shared" si="20"/>
        <v>#DIV/0!</v>
      </c>
      <c r="E69" s="272" t="e">
        <f t="shared" si="20"/>
        <v>#DIV/0!</v>
      </c>
      <c r="F69" s="272" t="e">
        <f t="shared" si="20"/>
        <v>#DIV/0!</v>
      </c>
      <c r="G69" s="272" t="e">
        <f t="shared" si="20"/>
        <v>#DIV/0!</v>
      </c>
      <c r="H69" s="272" t="e">
        <f t="shared" si="20"/>
        <v>#DIV/0!</v>
      </c>
      <c r="I69" s="272" t="e">
        <f t="shared" si="20"/>
        <v>#DIV/0!</v>
      </c>
      <c r="J69" s="272" t="e">
        <f t="shared" si="20"/>
        <v>#DIV/0!</v>
      </c>
      <c r="K69" s="272" t="e">
        <f t="shared" si="20"/>
        <v>#DIV/0!</v>
      </c>
      <c r="L69" s="272" t="e">
        <f t="shared" si="20"/>
        <v>#DIV/0!</v>
      </c>
      <c r="M69" s="272" t="e">
        <f t="shared" si="20"/>
        <v>#DIV/0!</v>
      </c>
      <c r="N69" s="130" t="e">
        <f t="shared" si="20"/>
        <v>#DIV/0!</v>
      </c>
    </row>
    <row r="70" spans="1:14" s="2" customFormat="1" ht="13">
      <c r="A70" s="113" t="s">
        <v>121</v>
      </c>
      <c r="B70" s="84" t="e">
        <f aca="true" t="shared" si="21" ref="B70:N70">B64/B66</f>
        <v>#DIV/0!</v>
      </c>
      <c r="C70" s="270" t="e">
        <f t="shared" si="21"/>
        <v>#DIV/0!</v>
      </c>
      <c r="D70" s="271" t="e">
        <f t="shared" si="21"/>
        <v>#DIV/0!</v>
      </c>
      <c r="E70" s="270" t="e">
        <f t="shared" si="21"/>
        <v>#DIV/0!</v>
      </c>
      <c r="F70" s="271" t="e">
        <f t="shared" si="21"/>
        <v>#DIV/0!</v>
      </c>
      <c r="G70" s="270" t="e">
        <f t="shared" si="21"/>
        <v>#DIV/0!</v>
      </c>
      <c r="H70" s="271" t="e">
        <f t="shared" si="21"/>
        <v>#DIV/0!</v>
      </c>
      <c r="I70" s="270" t="e">
        <f t="shared" si="21"/>
        <v>#DIV/0!</v>
      </c>
      <c r="J70" s="271" t="e">
        <f t="shared" si="21"/>
        <v>#DIV/0!</v>
      </c>
      <c r="K70" s="270" t="e">
        <f t="shared" si="21"/>
        <v>#DIV/0!</v>
      </c>
      <c r="L70" s="271" t="e">
        <f t="shared" si="21"/>
        <v>#DIV/0!</v>
      </c>
      <c r="M70" s="270" t="e">
        <f t="shared" si="21"/>
        <v>#DIV/0!</v>
      </c>
      <c r="N70" s="87" t="e">
        <f t="shared" si="21"/>
        <v>#DIV/0!</v>
      </c>
    </row>
    <row r="71" spans="1:14" s="2" customFormat="1" ht="12.75" thickBot="1">
      <c r="A71" s="131" t="s">
        <v>122</v>
      </c>
      <c r="B71" s="132" t="e">
        <f aca="true" t="shared" si="22" ref="B71:N71">B65/B66</f>
        <v>#DIV/0!</v>
      </c>
      <c r="C71" s="133" t="e">
        <f t="shared" si="22"/>
        <v>#DIV/0!</v>
      </c>
      <c r="D71" s="134" t="e">
        <f t="shared" si="22"/>
        <v>#DIV/0!</v>
      </c>
      <c r="E71" s="133" t="e">
        <f t="shared" si="22"/>
        <v>#DIV/0!</v>
      </c>
      <c r="F71" s="134" t="e">
        <f t="shared" si="22"/>
        <v>#DIV/0!</v>
      </c>
      <c r="G71" s="133" t="e">
        <f t="shared" si="22"/>
        <v>#DIV/0!</v>
      </c>
      <c r="H71" s="134" t="e">
        <f t="shared" si="22"/>
        <v>#DIV/0!</v>
      </c>
      <c r="I71" s="133" t="e">
        <f t="shared" si="22"/>
        <v>#DIV/0!</v>
      </c>
      <c r="J71" s="134" t="e">
        <f t="shared" si="22"/>
        <v>#DIV/0!</v>
      </c>
      <c r="K71" s="133" t="e">
        <f t="shared" si="22"/>
        <v>#DIV/0!</v>
      </c>
      <c r="L71" s="134" t="e">
        <f t="shared" si="22"/>
        <v>#DIV/0!</v>
      </c>
      <c r="M71" s="133" t="e">
        <f t="shared" si="22"/>
        <v>#DIV/0!</v>
      </c>
      <c r="N71" s="135" t="e">
        <f t="shared" si="22"/>
        <v>#DIV/0!</v>
      </c>
    </row>
    <row r="72" spans="1:14" s="2" customFormat="1" ht="13">
      <c r="A72" s="136"/>
      <c r="B72" s="137"/>
      <c r="C72" s="137"/>
      <c r="D72" s="137"/>
      <c r="E72" s="137"/>
      <c r="F72" s="137"/>
      <c r="G72" s="137"/>
      <c r="H72" s="137"/>
      <c r="I72" s="137"/>
      <c r="J72" s="137"/>
      <c r="K72" s="137"/>
      <c r="L72" s="137"/>
      <c r="M72" s="137"/>
      <c r="N72" s="137"/>
    </row>
    <row r="73" spans="1:14" s="2" customFormat="1" ht="15.5">
      <c r="A73" s="188" t="s">
        <v>154</v>
      </c>
      <c r="B73" s="74"/>
      <c r="C73" s="74"/>
      <c r="D73" s="74"/>
      <c r="E73" s="74"/>
      <c r="F73" s="74"/>
      <c r="G73" s="74"/>
      <c r="H73" s="74"/>
      <c r="I73" s="74"/>
      <c r="J73" s="74"/>
      <c r="K73" s="74"/>
      <c r="L73" s="74"/>
      <c r="M73" s="74"/>
      <c r="N73" s="74"/>
    </row>
    <row r="74" spans="1:14" s="2" customFormat="1" ht="13" thickBot="1">
      <c r="A74" s="189"/>
      <c r="B74" s="74"/>
      <c r="C74" s="74"/>
      <c r="D74" s="74"/>
      <c r="E74" s="74"/>
      <c r="F74" s="74"/>
      <c r="G74" s="74"/>
      <c r="H74" s="74"/>
      <c r="I74" s="74"/>
      <c r="J74" s="74"/>
      <c r="K74" s="74"/>
      <c r="L74" s="74"/>
      <c r="M74" s="74"/>
      <c r="N74" s="74"/>
    </row>
    <row r="75" spans="1:14" s="2" customFormat="1" ht="16" thickBot="1">
      <c r="A75" s="190" t="s">
        <v>9</v>
      </c>
      <c r="B75" s="191">
        <f>'J-Cost'!$E$142/SUM($B$84:$M$84)</f>
        <v>0</v>
      </c>
      <c r="C75" s="74"/>
      <c r="D75" s="74" t="s">
        <v>1</v>
      </c>
      <c r="E75" s="74"/>
      <c r="F75" s="74"/>
      <c r="G75" s="74"/>
      <c r="H75" s="74"/>
      <c r="I75" s="74"/>
      <c r="J75" s="74"/>
      <c r="K75" s="74"/>
      <c r="L75" s="74"/>
      <c r="M75" s="74"/>
      <c r="N75" s="74"/>
    </row>
    <row r="76" spans="1:14" s="2" customFormat="1" ht="15.5">
      <c r="A76" s="190"/>
      <c r="B76" s="73"/>
      <c r="C76" s="74"/>
      <c r="D76" s="74"/>
      <c r="E76" s="74"/>
      <c r="F76" s="74"/>
      <c r="G76" s="74"/>
      <c r="H76" s="74"/>
      <c r="I76" s="74"/>
      <c r="J76" s="74"/>
      <c r="K76" s="74"/>
      <c r="L76" s="74"/>
      <c r="M76" s="74"/>
      <c r="N76" s="74"/>
    </row>
    <row r="77" spans="1:14" s="2" customFormat="1" ht="16" thickBot="1">
      <c r="A77" s="72" t="s">
        <v>136</v>
      </c>
      <c r="B77" s="73"/>
      <c r="C77" s="74"/>
      <c r="D77" s="74"/>
      <c r="E77" s="74"/>
      <c r="F77" s="74"/>
      <c r="G77" s="74"/>
      <c r="H77" s="74"/>
      <c r="I77" s="74"/>
      <c r="J77" s="74"/>
      <c r="K77" s="74"/>
      <c r="L77" s="74"/>
      <c r="M77" s="74"/>
      <c r="N77" s="74"/>
    </row>
    <row r="78" spans="1:14" s="2" customFormat="1" ht="12.75" thickBot="1">
      <c r="A78" s="75" t="s">
        <v>115</v>
      </c>
      <c r="B78" s="76">
        <v>0</v>
      </c>
      <c r="C78" s="74"/>
      <c r="D78" s="74"/>
      <c r="E78" s="74"/>
      <c r="F78" s="74"/>
      <c r="G78" s="74"/>
      <c r="H78" s="74"/>
      <c r="I78" s="74"/>
      <c r="J78" s="74"/>
      <c r="K78" s="74"/>
      <c r="L78" s="74"/>
      <c r="M78" s="74"/>
      <c r="N78" s="74"/>
    </row>
    <row r="79" spans="1:14" s="2" customFormat="1" ht="12.75" thickBot="1">
      <c r="A79" s="75" t="s">
        <v>131</v>
      </c>
      <c r="B79" s="76">
        <v>0</v>
      </c>
      <c r="C79" s="74"/>
      <c r="D79" s="74"/>
      <c r="E79" s="74"/>
      <c r="F79" s="74"/>
      <c r="G79" s="74"/>
      <c r="H79" s="74"/>
      <c r="I79" s="74"/>
      <c r="J79" s="74"/>
      <c r="K79" s="74"/>
      <c r="L79" s="74"/>
      <c r="M79" s="74"/>
      <c r="N79" s="74"/>
    </row>
    <row r="80" spans="1:14" s="2" customFormat="1" ht="12.75" thickBot="1">
      <c r="A80" s="75" t="s">
        <v>10</v>
      </c>
      <c r="B80" s="77">
        <v>0</v>
      </c>
      <c r="C80" s="74"/>
      <c r="D80" s="74"/>
      <c r="E80" s="74"/>
      <c r="F80" s="74"/>
      <c r="G80" s="74"/>
      <c r="H80" s="74"/>
      <c r="I80" s="74"/>
      <c r="J80" s="74"/>
      <c r="K80" s="74"/>
      <c r="L80" s="74"/>
      <c r="M80" s="74"/>
      <c r="N80" s="74"/>
    </row>
    <row r="81" spans="1:14" s="2" customFormat="1" ht="13" thickBot="1">
      <c r="A81" s="189"/>
      <c r="B81" s="74"/>
      <c r="C81" s="74"/>
      <c r="D81" s="74"/>
      <c r="E81" s="74"/>
      <c r="F81" s="74"/>
      <c r="G81" s="74"/>
      <c r="H81" s="74"/>
      <c r="I81" s="74"/>
      <c r="J81" s="74"/>
      <c r="K81" s="74"/>
      <c r="L81" s="74"/>
      <c r="M81" s="74"/>
      <c r="N81" s="74"/>
    </row>
    <row r="82" spans="1:14" s="2" customFormat="1" ht="26">
      <c r="A82" s="138" t="s">
        <v>1</v>
      </c>
      <c r="B82" s="79" t="s">
        <v>16</v>
      </c>
      <c r="C82" s="80" t="s">
        <v>17</v>
      </c>
      <c r="D82" s="81" t="s">
        <v>18</v>
      </c>
      <c r="E82" s="80" t="s">
        <v>19</v>
      </c>
      <c r="F82" s="81" t="s">
        <v>20</v>
      </c>
      <c r="G82" s="80" t="s">
        <v>21</v>
      </c>
      <c r="H82" s="81" t="s">
        <v>22</v>
      </c>
      <c r="I82" s="80" t="s">
        <v>23</v>
      </c>
      <c r="J82" s="81" t="s">
        <v>24</v>
      </c>
      <c r="K82" s="80" t="s">
        <v>25</v>
      </c>
      <c r="L82" s="81" t="s">
        <v>26</v>
      </c>
      <c r="M82" s="80" t="s">
        <v>27</v>
      </c>
      <c r="N82" s="82" t="s">
        <v>12</v>
      </c>
    </row>
    <row r="83" spans="1:14" s="2" customFormat="1" ht="13">
      <c r="A83" s="83" t="s">
        <v>124</v>
      </c>
      <c r="B83" s="139">
        <f>B$25</f>
        <v>0.004085449564810717</v>
      </c>
      <c r="C83" s="85">
        <f aca="true" t="shared" si="23" ref="C83:N83">C$25</f>
        <v>0.004085449564810717</v>
      </c>
      <c r="D83" s="85">
        <f t="shared" si="23"/>
        <v>0.004085449564810717</v>
      </c>
      <c r="E83" s="85">
        <f t="shared" si="23"/>
        <v>0.004085449564810717</v>
      </c>
      <c r="F83" s="85">
        <f t="shared" si="23"/>
        <v>0.004085449564810717</v>
      </c>
      <c r="G83" s="85">
        <f t="shared" si="23"/>
        <v>0.004085449564810717</v>
      </c>
      <c r="H83" s="85">
        <f t="shared" si="23"/>
        <v>0.004085449564810717</v>
      </c>
      <c r="I83" s="85">
        <f t="shared" si="23"/>
        <v>0.004085449564810717</v>
      </c>
      <c r="J83" s="85">
        <f t="shared" si="23"/>
        <v>0.004085449564810717</v>
      </c>
      <c r="K83" s="85">
        <f t="shared" si="23"/>
        <v>0.004085449564810717</v>
      </c>
      <c r="L83" s="85">
        <f t="shared" si="23"/>
        <v>0.004085449564810717</v>
      </c>
      <c r="M83" s="85">
        <f t="shared" si="23"/>
        <v>0.004085449564810717</v>
      </c>
      <c r="N83" s="140">
        <f t="shared" si="23"/>
        <v>0.004085449564810717</v>
      </c>
    </row>
    <row r="84" spans="1:14" s="2" customFormat="1" ht="13">
      <c r="A84" s="109" t="s">
        <v>116</v>
      </c>
      <c r="B84" s="89">
        <f>M55*(1+C83)</f>
        <v>820070.725564866</v>
      </c>
      <c r="C84" s="90">
        <f aca="true" t="shared" si="24" ref="C84:L84">B84*(1+B83)</f>
        <v>823421.0831537389</v>
      </c>
      <c r="D84" s="90">
        <f t="shared" si="24"/>
        <v>826785.1284595652</v>
      </c>
      <c r="E84" s="90">
        <f t="shared" si="24"/>
        <v>830162.9174028223</v>
      </c>
      <c r="F84" s="90">
        <f t="shared" si="24"/>
        <v>833554.5061324475</v>
      </c>
      <c r="G84" s="90">
        <f t="shared" si="24"/>
        <v>836959.9510267723</v>
      </c>
      <c r="H84" s="90">
        <f t="shared" si="24"/>
        <v>840379.3086944585</v>
      </c>
      <c r="I84" s="90">
        <f t="shared" si="24"/>
        <v>843812.63597544</v>
      </c>
      <c r="J84" s="90">
        <f t="shared" si="24"/>
        <v>847259.9899418675</v>
      </c>
      <c r="K84" s="90">
        <f t="shared" si="24"/>
        <v>850721.4278990569</v>
      </c>
      <c r="L84" s="90">
        <f t="shared" si="24"/>
        <v>854197.0073864422</v>
      </c>
      <c r="M84" s="90">
        <f>L84*(1+M83)</f>
        <v>857686.7861785316</v>
      </c>
      <c r="N84" s="92">
        <f>AVERAGE(B84:M84)</f>
        <v>838750.9556513341</v>
      </c>
    </row>
    <row r="85" spans="1:14" s="2" customFormat="1" ht="12.75" thickBot="1">
      <c r="A85" s="141" t="s">
        <v>13</v>
      </c>
      <c r="B85" s="94">
        <f aca="true" t="shared" si="25" ref="B85:N85">$B$75</f>
        <v>0</v>
      </c>
      <c r="C85" s="95">
        <f t="shared" si="25"/>
        <v>0</v>
      </c>
      <c r="D85" s="95">
        <f t="shared" si="25"/>
        <v>0</v>
      </c>
      <c r="E85" s="95">
        <f t="shared" si="25"/>
        <v>0</v>
      </c>
      <c r="F85" s="95">
        <f t="shared" si="25"/>
        <v>0</v>
      </c>
      <c r="G85" s="95">
        <f t="shared" si="25"/>
        <v>0</v>
      </c>
      <c r="H85" s="95">
        <f t="shared" si="25"/>
        <v>0</v>
      </c>
      <c r="I85" s="95">
        <f t="shared" si="25"/>
        <v>0</v>
      </c>
      <c r="J85" s="95">
        <f t="shared" si="25"/>
        <v>0</v>
      </c>
      <c r="K85" s="95">
        <f t="shared" si="25"/>
        <v>0</v>
      </c>
      <c r="L85" s="95">
        <f t="shared" si="25"/>
        <v>0</v>
      </c>
      <c r="M85" s="95">
        <f t="shared" si="25"/>
        <v>0</v>
      </c>
      <c r="N85" s="97">
        <f t="shared" si="25"/>
        <v>0</v>
      </c>
    </row>
    <row r="86" spans="1:14" s="2" customFormat="1" ht="14" thickBot="1" thickTop="1">
      <c r="A86" s="142" t="s">
        <v>14</v>
      </c>
      <c r="B86" s="99">
        <f aca="true" t="shared" si="26" ref="B86:M86">B84*B85</f>
        <v>0</v>
      </c>
      <c r="C86" s="100">
        <f t="shared" si="26"/>
        <v>0</v>
      </c>
      <c r="D86" s="101">
        <f t="shared" si="26"/>
        <v>0</v>
      </c>
      <c r="E86" s="100">
        <f t="shared" si="26"/>
        <v>0</v>
      </c>
      <c r="F86" s="101">
        <f t="shared" si="26"/>
        <v>0</v>
      </c>
      <c r="G86" s="100">
        <f t="shared" si="26"/>
        <v>0</v>
      </c>
      <c r="H86" s="101">
        <f t="shared" si="26"/>
        <v>0</v>
      </c>
      <c r="I86" s="100">
        <f t="shared" si="26"/>
        <v>0</v>
      </c>
      <c r="J86" s="101">
        <f t="shared" si="26"/>
        <v>0</v>
      </c>
      <c r="K86" s="100">
        <f t="shared" si="26"/>
        <v>0</v>
      </c>
      <c r="L86" s="101">
        <f t="shared" si="26"/>
        <v>0</v>
      </c>
      <c r="M86" s="100">
        <f t="shared" si="26"/>
        <v>0</v>
      </c>
      <c r="N86" s="192">
        <f>SUM(B86:M86)</f>
        <v>0</v>
      </c>
    </row>
    <row r="87" spans="1:14" ht="15.5">
      <c r="A87" s="193"/>
      <c r="B87" s="136"/>
      <c r="C87" s="136"/>
      <c r="D87" s="136"/>
      <c r="E87" s="136"/>
      <c r="F87" s="136"/>
      <c r="G87" s="194"/>
      <c r="H87" s="136"/>
      <c r="I87" s="194"/>
      <c r="J87" s="195"/>
      <c r="K87" s="196"/>
      <c r="L87" s="197"/>
      <c r="M87" s="73"/>
      <c r="N87" s="104"/>
    </row>
    <row r="88" spans="1:14" s="2" customFormat="1" ht="13">
      <c r="A88" s="102" t="s">
        <v>127</v>
      </c>
      <c r="B88" s="103"/>
      <c r="C88" s="103"/>
      <c r="D88" s="103"/>
      <c r="E88" s="103"/>
      <c r="F88" s="103"/>
      <c r="G88" s="103"/>
      <c r="H88" s="103"/>
      <c r="I88" s="103"/>
      <c r="J88" s="103"/>
      <c r="K88" s="103"/>
      <c r="L88" s="103"/>
      <c r="M88" s="103"/>
      <c r="N88" s="104"/>
    </row>
    <row r="89" spans="1:14" s="2" customFormat="1" ht="12.75" thickBot="1">
      <c r="A89" s="105"/>
      <c r="B89" s="101"/>
      <c r="C89" s="101"/>
      <c r="D89" s="101"/>
      <c r="E89" s="101"/>
      <c r="F89" s="101"/>
      <c r="G89" s="101"/>
      <c r="H89" s="101"/>
      <c r="I89" s="101"/>
      <c r="J89" s="101"/>
      <c r="K89" s="101"/>
      <c r="L89" s="101"/>
      <c r="M89" s="101"/>
      <c r="N89" s="106"/>
    </row>
    <row r="90" spans="1:14" s="2" customFormat="1" ht="25.9" customHeight="1" thickBot="1">
      <c r="A90" s="78" t="s">
        <v>1</v>
      </c>
      <c r="B90" s="79" t="s">
        <v>16</v>
      </c>
      <c r="C90" s="80" t="s">
        <v>17</v>
      </c>
      <c r="D90" s="81" t="s">
        <v>18</v>
      </c>
      <c r="E90" s="80" t="s">
        <v>19</v>
      </c>
      <c r="F90" s="81" t="s">
        <v>20</v>
      </c>
      <c r="G90" s="80" t="s">
        <v>21</v>
      </c>
      <c r="H90" s="81" t="s">
        <v>22</v>
      </c>
      <c r="I90" s="80" t="s">
        <v>23</v>
      </c>
      <c r="J90" s="81" t="s">
        <v>24</v>
      </c>
      <c r="K90" s="80" t="s">
        <v>25</v>
      </c>
      <c r="L90" s="81" t="s">
        <v>26</v>
      </c>
      <c r="M90" s="80" t="s">
        <v>27</v>
      </c>
      <c r="N90" s="82" t="s">
        <v>15</v>
      </c>
    </row>
    <row r="91" spans="1:14" s="2" customFormat="1" ht="14" thickBot="1" thickTop="1">
      <c r="A91" s="107" t="s">
        <v>117</v>
      </c>
      <c r="B91" s="118">
        <f aca="true" t="shared" si="27" ref="B91:M91">B84*$B$97</f>
        <v>9205.12736472395</v>
      </c>
      <c r="C91" s="119">
        <f t="shared" si="27"/>
        <v>9242.734448310188</v>
      </c>
      <c r="D91" s="119">
        <f t="shared" si="27"/>
        <v>9280.495173739699</v>
      </c>
      <c r="E91" s="119">
        <f t="shared" si="27"/>
        <v>9318.41016870848</v>
      </c>
      <c r="F91" s="119">
        <f t="shared" si="27"/>
        <v>9356.480063476956</v>
      </c>
      <c r="G91" s="119">
        <f t="shared" si="27"/>
        <v>9394.705490880448</v>
      </c>
      <c r="H91" s="119">
        <f t="shared" si="27"/>
        <v>9433.087086339689</v>
      </c>
      <c r="I91" s="119">
        <f t="shared" si="27"/>
        <v>9471.625487871395</v>
      </c>
      <c r="J91" s="119">
        <f t="shared" si="27"/>
        <v>9510.321336098868</v>
      </c>
      <c r="K91" s="119">
        <f t="shared" si="27"/>
        <v>9549.175274262641</v>
      </c>
      <c r="L91" s="119">
        <f t="shared" si="27"/>
        <v>9588.187948231178</v>
      </c>
      <c r="M91" s="119">
        <f t="shared" si="27"/>
        <v>9627.3600065116</v>
      </c>
      <c r="N91" s="198">
        <f>AVERAGE(B91:M91)</f>
        <v>9414.809154096258</v>
      </c>
    </row>
    <row r="92" spans="1:14" s="2" customFormat="1" ht="13">
      <c r="A92" s="108" t="s">
        <v>125</v>
      </c>
      <c r="B92" s="278"/>
      <c r="C92" s="278"/>
      <c r="D92" s="278"/>
      <c r="E92" s="278"/>
      <c r="F92" s="278"/>
      <c r="G92" s="278"/>
      <c r="H92" s="278"/>
      <c r="I92" s="278"/>
      <c r="J92" s="278"/>
      <c r="K92" s="278"/>
      <c r="L92" s="278"/>
      <c r="M92" s="278"/>
      <c r="N92" s="199">
        <f aca="true" t="shared" si="28" ref="N92">SUM(B92:M92)</f>
        <v>0</v>
      </c>
    </row>
    <row r="93" spans="1:14" s="2" customFormat="1" ht="13">
      <c r="A93" s="113" t="s">
        <v>118</v>
      </c>
      <c r="B93" s="110"/>
      <c r="C93" s="111"/>
      <c r="D93" s="112"/>
      <c r="E93" s="111"/>
      <c r="F93" s="112"/>
      <c r="G93" s="111"/>
      <c r="H93" s="112"/>
      <c r="I93" s="111"/>
      <c r="J93" s="112"/>
      <c r="K93" s="111"/>
      <c r="L93" s="112"/>
      <c r="M93" s="111"/>
      <c r="N93" s="199">
        <f>SUM(B93:M93)</f>
        <v>0</v>
      </c>
    </row>
    <row r="94" spans="1:14" s="2" customFormat="1" ht="12.75" thickBot="1">
      <c r="A94" s="114" t="s">
        <v>119</v>
      </c>
      <c r="B94" s="115"/>
      <c r="C94" s="116"/>
      <c r="D94" s="117"/>
      <c r="E94" s="116"/>
      <c r="F94" s="117"/>
      <c r="G94" s="116"/>
      <c r="H94" s="117"/>
      <c r="I94" s="116"/>
      <c r="J94" s="117"/>
      <c r="K94" s="116"/>
      <c r="L94" s="117"/>
      <c r="M94" s="116"/>
      <c r="N94" s="199">
        <f>SUM(B94:M94)</f>
        <v>0</v>
      </c>
    </row>
    <row r="95" spans="1:16" s="2" customFormat="1" ht="14" thickBot="1" thickTop="1">
      <c r="A95" s="250" t="s">
        <v>120</v>
      </c>
      <c r="B95" s="251">
        <f aca="true" t="shared" si="29" ref="B95:N95">SUM(B92:B94)</f>
        <v>0</v>
      </c>
      <c r="C95" s="252">
        <f t="shared" si="29"/>
        <v>0</v>
      </c>
      <c r="D95" s="253">
        <f t="shared" si="29"/>
        <v>0</v>
      </c>
      <c r="E95" s="252">
        <f t="shared" si="29"/>
        <v>0</v>
      </c>
      <c r="F95" s="253">
        <f t="shared" si="29"/>
        <v>0</v>
      </c>
      <c r="G95" s="252">
        <f t="shared" si="29"/>
        <v>0</v>
      </c>
      <c r="H95" s="253">
        <f t="shared" si="29"/>
        <v>0</v>
      </c>
      <c r="I95" s="252">
        <f t="shared" si="29"/>
        <v>0</v>
      </c>
      <c r="J95" s="253">
        <f t="shared" si="29"/>
        <v>0</v>
      </c>
      <c r="K95" s="252">
        <f t="shared" si="29"/>
        <v>0</v>
      </c>
      <c r="L95" s="253">
        <f t="shared" si="29"/>
        <v>0</v>
      </c>
      <c r="M95" s="252">
        <f t="shared" si="29"/>
        <v>0</v>
      </c>
      <c r="N95" s="198">
        <f t="shared" si="29"/>
        <v>0</v>
      </c>
      <c r="P95" s="2" t="s">
        <v>1</v>
      </c>
    </row>
    <row r="96" spans="1:14" s="2" customFormat="1" ht="13">
      <c r="A96" s="237" t="s">
        <v>28</v>
      </c>
      <c r="B96" s="246">
        <f aca="true" t="shared" si="30" ref="B96:N96">B95/B91</f>
        <v>0</v>
      </c>
      <c r="C96" s="247">
        <f t="shared" si="30"/>
        <v>0</v>
      </c>
      <c r="D96" s="248">
        <f t="shared" si="30"/>
        <v>0</v>
      </c>
      <c r="E96" s="247">
        <f t="shared" si="30"/>
        <v>0</v>
      </c>
      <c r="F96" s="248">
        <f t="shared" si="30"/>
        <v>0</v>
      </c>
      <c r="G96" s="247">
        <f t="shared" si="30"/>
        <v>0</v>
      </c>
      <c r="H96" s="248">
        <f t="shared" si="30"/>
        <v>0</v>
      </c>
      <c r="I96" s="247">
        <f t="shared" si="30"/>
        <v>0</v>
      </c>
      <c r="J96" s="248">
        <f t="shared" si="30"/>
        <v>0</v>
      </c>
      <c r="K96" s="247">
        <f t="shared" si="30"/>
        <v>0</v>
      </c>
      <c r="L96" s="248">
        <f t="shared" si="30"/>
        <v>0</v>
      </c>
      <c r="M96" s="247">
        <f t="shared" si="30"/>
        <v>0</v>
      </c>
      <c r="N96" s="249">
        <f t="shared" si="30"/>
        <v>0</v>
      </c>
    </row>
    <row r="97" spans="1:14" s="2" customFormat="1" ht="13">
      <c r="A97" s="127" t="s">
        <v>126</v>
      </c>
      <c r="B97" s="128">
        <v>0.011224796932463898</v>
      </c>
      <c r="C97" s="268">
        <f>$B$68</f>
        <v>0.011224796932463898</v>
      </c>
      <c r="D97" s="268">
        <f aca="true" t="shared" si="31" ref="D97:N97">$B$68</f>
        <v>0.011224796932463898</v>
      </c>
      <c r="E97" s="268">
        <f t="shared" si="31"/>
        <v>0.011224796932463898</v>
      </c>
      <c r="F97" s="268">
        <f t="shared" si="31"/>
        <v>0.011224796932463898</v>
      </c>
      <c r="G97" s="268">
        <f t="shared" si="31"/>
        <v>0.011224796932463898</v>
      </c>
      <c r="H97" s="268">
        <f t="shared" si="31"/>
        <v>0.011224796932463898</v>
      </c>
      <c r="I97" s="268">
        <f t="shared" si="31"/>
        <v>0.011224796932463898</v>
      </c>
      <c r="J97" s="268">
        <f t="shared" si="31"/>
        <v>0.011224796932463898</v>
      </c>
      <c r="K97" s="268">
        <f t="shared" si="31"/>
        <v>0.011224796932463898</v>
      </c>
      <c r="L97" s="268">
        <f t="shared" si="31"/>
        <v>0.011224796932463898</v>
      </c>
      <c r="M97" s="274">
        <f t="shared" si="31"/>
        <v>0.011224796932463898</v>
      </c>
      <c r="N97" s="130">
        <f t="shared" si="31"/>
        <v>0.011224796932463898</v>
      </c>
    </row>
    <row r="98" spans="1:14" s="2" customFormat="1" ht="13">
      <c r="A98" s="83" t="s">
        <v>128</v>
      </c>
      <c r="B98" s="84" t="e">
        <f aca="true" t="shared" si="32" ref="B98:N98">B92/B95</f>
        <v>#DIV/0!</v>
      </c>
      <c r="C98" s="272" t="e">
        <f t="shared" si="32"/>
        <v>#DIV/0!</v>
      </c>
      <c r="D98" s="272" t="e">
        <f t="shared" si="32"/>
        <v>#DIV/0!</v>
      </c>
      <c r="E98" s="272" t="e">
        <f t="shared" si="32"/>
        <v>#DIV/0!</v>
      </c>
      <c r="F98" s="272" t="e">
        <f t="shared" si="32"/>
        <v>#DIV/0!</v>
      </c>
      <c r="G98" s="272" t="e">
        <f t="shared" si="32"/>
        <v>#DIV/0!</v>
      </c>
      <c r="H98" s="272" t="e">
        <f t="shared" si="32"/>
        <v>#DIV/0!</v>
      </c>
      <c r="I98" s="272" t="e">
        <f t="shared" si="32"/>
        <v>#DIV/0!</v>
      </c>
      <c r="J98" s="272" t="e">
        <f t="shared" si="32"/>
        <v>#DIV/0!</v>
      </c>
      <c r="K98" s="272" t="e">
        <f t="shared" si="32"/>
        <v>#DIV/0!</v>
      </c>
      <c r="L98" s="272" t="e">
        <f t="shared" si="32"/>
        <v>#DIV/0!</v>
      </c>
      <c r="M98" s="272" t="e">
        <f t="shared" si="32"/>
        <v>#DIV/0!</v>
      </c>
      <c r="N98" s="273" t="e">
        <f t="shared" si="32"/>
        <v>#DIV/0!</v>
      </c>
    </row>
    <row r="99" spans="1:14" s="2" customFormat="1" ht="13">
      <c r="A99" s="113" t="s">
        <v>121</v>
      </c>
      <c r="B99" s="84" t="e">
        <f aca="true" t="shared" si="33" ref="B99:N99">B93/B95</f>
        <v>#DIV/0!</v>
      </c>
      <c r="C99" s="270" t="e">
        <f t="shared" si="33"/>
        <v>#DIV/0!</v>
      </c>
      <c r="D99" s="271" t="e">
        <f t="shared" si="33"/>
        <v>#DIV/0!</v>
      </c>
      <c r="E99" s="270" t="e">
        <f t="shared" si="33"/>
        <v>#DIV/0!</v>
      </c>
      <c r="F99" s="271" t="e">
        <f t="shared" si="33"/>
        <v>#DIV/0!</v>
      </c>
      <c r="G99" s="270" t="e">
        <f t="shared" si="33"/>
        <v>#DIV/0!</v>
      </c>
      <c r="H99" s="271" t="e">
        <f t="shared" si="33"/>
        <v>#DIV/0!</v>
      </c>
      <c r="I99" s="270" t="e">
        <f t="shared" si="33"/>
        <v>#DIV/0!</v>
      </c>
      <c r="J99" s="271" t="e">
        <f t="shared" si="33"/>
        <v>#DIV/0!</v>
      </c>
      <c r="K99" s="270" t="e">
        <f t="shared" si="33"/>
        <v>#DIV/0!</v>
      </c>
      <c r="L99" s="271" t="e">
        <f t="shared" si="33"/>
        <v>#DIV/0!</v>
      </c>
      <c r="M99" s="270" t="e">
        <f t="shared" si="33"/>
        <v>#DIV/0!</v>
      </c>
      <c r="N99" s="87" t="e">
        <f t="shared" si="33"/>
        <v>#DIV/0!</v>
      </c>
    </row>
    <row r="100" spans="1:14" s="2" customFormat="1" ht="12.75" thickBot="1">
      <c r="A100" s="131" t="s">
        <v>122</v>
      </c>
      <c r="B100" s="132" t="e">
        <f aca="true" t="shared" si="34" ref="B100:N100">B94/B95</f>
        <v>#DIV/0!</v>
      </c>
      <c r="C100" s="133" t="e">
        <f t="shared" si="34"/>
        <v>#DIV/0!</v>
      </c>
      <c r="D100" s="134" t="e">
        <f t="shared" si="34"/>
        <v>#DIV/0!</v>
      </c>
      <c r="E100" s="133" t="e">
        <f t="shared" si="34"/>
        <v>#DIV/0!</v>
      </c>
      <c r="F100" s="134" t="e">
        <f t="shared" si="34"/>
        <v>#DIV/0!</v>
      </c>
      <c r="G100" s="133" t="e">
        <f t="shared" si="34"/>
        <v>#DIV/0!</v>
      </c>
      <c r="H100" s="134" t="e">
        <f t="shared" si="34"/>
        <v>#DIV/0!</v>
      </c>
      <c r="I100" s="133" t="e">
        <f t="shared" si="34"/>
        <v>#DIV/0!</v>
      </c>
      <c r="J100" s="134" t="e">
        <f t="shared" si="34"/>
        <v>#DIV/0!</v>
      </c>
      <c r="K100" s="133" t="e">
        <f t="shared" si="34"/>
        <v>#DIV/0!</v>
      </c>
      <c r="L100" s="134" t="e">
        <f t="shared" si="34"/>
        <v>#DIV/0!</v>
      </c>
      <c r="M100" s="133" t="e">
        <f t="shared" si="34"/>
        <v>#DIV/0!</v>
      </c>
      <c r="N100" s="135" t="e">
        <f t="shared" si="34"/>
        <v>#DIV/0!</v>
      </c>
    </row>
    <row r="101" spans="1:14" s="2" customFormat="1" ht="13">
      <c r="A101" s="136"/>
      <c r="B101" s="137"/>
      <c r="C101" s="137"/>
      <c r="D101" s="137"/>
      <c r="E101" s="137"/>
      <c r="F101" s="137"/>
      <c r="G101" s="137"/>
      <c r="H101" s="137"/>
      <c r="I101" s="137"/>
      <c r="J101" s="137"/>
      <c r="K101" s="137"/>
      <c r="L101" s="137"/>
      <c r="M101" s="137"/>
      <c r="N101" s="137"/>
    </row>
    <row r="102" spans="1:14" s="2" customFormat="1" ht="15.5">
      <c r="A102" s="188" t="s">
        <v>155</v>
      </c>
      <c r="B102" s="74"/>
      <c r="C102" s="74"/>
      <c r="D102" s="74"/>
      <c r="E102" s="74"/>
      <c r="F102" s="74"/>
      <c r="G102" s="74"/>
      <c r="H102" s="74"/>
      <c r="I102" s="74"/>
      <c r="J102" s="74"/>
      <c r="K102" s="74"/>
      <c r="L102" s="74"/>
      <c r="M102" s="74"/>
      <c r="N102" s="74"/>
    </row>
    <row r="103" spans="1:14" s="2" customFormat="1" ht="13" thickBot="1">
      <c r="A103" s="189"/>
      <c r="B103" s="74"/>
      <c r="C103" s="74"/>
      <c r="D103" s="74"/>
      <c r="E103" s="74"/>
      <c r="F103" s="74"/>
      <c r="G103" s="74"/>
      <c r="H103" s="74"/>
      <c r="I103" s="74"/>
      <c r="J103" s="74"/>
      <c r="K103" s="74"/>
      <c r="L103" s="74"/>
      <c r="M103" s="74"/>
      <c r="N103" s="74"/>
    </row>
    <row r="104" spans="1:14" s="2" customFormat="1" ht="16" thickBot="1">
      <c r="A104" s="190" t="s">
        <v>9</v>
      </c>
      <c r="B104" s="191">
        <f>'J-Cost'!$G$142/SUM($B$113:$M$113)</f>
        <v>0</v>
      </c>
      <c r="C104" s="74"/>
      <c r="D104" s="74" t="s">
        <v>1</v>
      </c>
      <c r="E104" s="74"/>
      <c r="F104" s="74"/>
      <c r="G104" s="74"/>
      <c r="H104" s="74"/>
      <c r="I104" s="74"/>
      <c r="J104" s="74"/>
      <c r="K104" s="74"/>
      <c r="L104" s="74"/>
      <c r="M104" s="74"/>
      <c r="N104" s="74"/>
    </row>
    <row r="105" spans="1:14" s="2" customFormat="1" ht="15.5">
      <c r="A105" s="190"/>
      <c r="B105" s="73"/>
      <c r="C105" s="74"/>
      <c r="D105" s="74"/>
      <c r="E105" s="74"/>
      <c r="F105" s="74"/>
      <c r="G105" s="74"/>
      <c r="H105" s="74"/>
      <c r="I105" s="74"/>
      <c r="J105" s="74"/>
      <c r="K105" s="74"/>
      <c r="L105" s="74"/>
      <c r="M105" s="74"/>
      <c r="N105" s="74"/>
    </row>
    <row r="106" spans="1:14" s="2" customFormat="1" ht="16" thickBot="1">
      <c r="A106" s="72" t="s">
        <v>129</v>
      </c>
      <c r="B106" s="73"/>
      <c r="C106" s="74"/>
      <c r="D106" s="74"/>
      <c r="E106" s="74"/>
      <c r="F106" s="74"/>
      <c r="G106" s="74"/>
      <c r="H106" s="74"/>
      <c r="I106" s="74"/>
      <c r="J106" s="74"/>
      <c r="K106" s="74"/>
      <c r="L106" s="74"/>
      <c r="M106" s="74"/>
      <c r="N106" s="74"/>
    </row>
    <row r="107" spans="1:14" s="2" customFormat="1" ht="12.75" thickBot="1">
      <c r="A107" s="75" t="s">
        <v>115</v>
      </c>
      <c r="B107" s="76">
        <v>0</v>
      </c>
      <c r="C107" s="74"/>
      <c r="D107" s="74"/>
      <c r="E107" s="74"/>
      <c r="F107" s="74"/>
      <c r="G107" s="74"/>
      <c r="H107" s="74"/>
      <c r="I107" s="74"/>
      <c r="J107" s="74"/>
      <c r="K107" s="74"/>
      <c r="L107" s="74"/>
      <c r="M107" s="74"/>
      <c r="N107" s="74"/>
    </row>
    <row r="108" spans="1:14" s="2" customFormat="1" ht="12.75" thickBot="1">
      <c r="A108" s="75" t="s">
        <v>131</v>
      </c>
      <c r="B108" s="76">
        <v>0</v>
      </c>
      <c r="C108" s="74"/>
      <c r="D108" s="74"/>
      <c r="E108" s="74"/>
      <c r="F108" s="74"/>
      <c r="G108" s="74"/>
      <c r="H108" s="74"/>
      <c r="I108" s="74"/>
      <c r="J108" s="74"/>
      <c r="K108" s="74"/>
      <c r="L108" s="74"/>
      <c r="M108" s="74"/>
      <c r="N108" s="74"/>
    </row>
    <row r="109" spans="1:14" s="2" customFormat="1" ht="12.75" thickBot="1">
      <c r="A109" s="75" t="s">
        <v>10</v>
      </c>
      <c r="B109" s="77">
        <v>0</v>
      </c>
      <c r="C109" s="74"/>
      <c r="D109" s="74"/>
      <c r="E109" s="74"/>
      <c r="F109" s="74"/>
      <c r="G109" s="74"/>
      <c r="H109" s="74"/>
      <c r="I109" s="74"/>
      <c r="J109" s="74"/>
      <c r="K109" s="74"/>
      <c r="L109" s="74"/>
      <c r="M109" s="74"/>
      <c r="N109" s="74"/>
    </row>
    <row r="110" spans="1:14" s="2" customFormat="1" ht="13" thickBot="1">
      <c r="A110" s="189"/>
      <c r="B110" s="74"/>
      <c r="C110" s="74"/>
      <c r="D110" s="74"/>
      <c r="E110" s="74"/>
      <c r="F110" s="74"/>
      <c r="G110" s="74"/>
      <c r="H110" s="74"/>
      <c r="I110" s="74"/>
      <c r="J110" s="74"/>
      <c r="K110" s="74"/>
      <c r="L110" s="74"/>
      <c r="M110" s="74"/>
      <c r="N110" s="74"/>
    </row>
    <row r="111" spans="1:14" s="2" customFormat="1" ht="26">
      <c r="A111" s="78" t="s">
        <v>1</v>
      </c>
      <c r="B111" s="79" t="s">
        <v>16</v>
      </c>
      <c r="C111" s="80" t="s">
        <v>17</v>
      </c>
      <c r="D111" s="81" t="s">
        <v>18</v>
      </c>
      <c r="E111" s="80" t="s">
        <v>19</v>
      </c>
      <c r="F111" s="81" t="s">
        <v>20</v>
      </c>
      <c r="G111" s="80" t="s">
        <v>21</v>
      </c>
      <c r="H111" s="81" t="s">
        <v>22</v>
      </c>
      <c r="I111" s="80" t="s">
        <v>23</v>
      </c>
      <c r="J111" s="81" t="s">
        <v>24</v>
      </c>
      <c r="K111" s="80" t="s">
        <v>25</v>
      </c>
      <c r="L111" s="81" t="s">
        <v>26</v>
      </c>
      <c r="M111" s="80" t="s">
        <v>27</v>
      </c>
      <c r="N111" s="82" t="s">
        <v>12</v>
      </c>
    </row>
    <row r="112" spans="1:14" s="2" customFormat="1" ht="13">
      <c r="A112" s="83" t="s">
        <v>124</v>
      </c>
      <c r="B112" s="84">
        <f>B$25</f>
        <v>0.004085449564810717</v>
      </c>
      <c r="C112" s="85">
        <f aca="true" t="shared" si="35" ref="C112:N112">C$25</f>
        <v>0.004085449564810717</v>
      </c>
      <c r="D112" s="86">
        <f t="shared" si="35"/>
        <v>0.004085449564810717</v>
      </c>
      <c r="E112" s="85">
        <f t="shared" si="35"/>
        <v>0.004085449564810717</v>
      </c>
      <c r="F112" s="86">
        <f t="shared" si="35"/>
        <v>0.004085449564810717</v>
      </c>
      <c r="G112" s="85">
        <f t="shared" si="35"/>
        <v>0.004085449564810717</v>
      </c>
      <c r="H112" s="86">
        <f t="shared" si="35"/>
        <v>0.004085449564810717</v>
      </c>
      <c r="I112" s="85">
        <f t="shared" si="35"/>
        <v>0.004085449564810717</v>
      </c>
      <c r="J112" s="86">
        <f t="shared" si="35"/>
        <v>0.004085449564810717</v>
      </c>
      <c r="K112" s="85">
        <f t="shared" si="35"/>
        <v>0.004085449564810717</v>
      </c>
      <c r="L112" s="86">
        <f t="shared" si="35"/>
        <v>0.004085449564810717</v>
      </c>
      <c r="M112" s="85">
        <f t="shared" si="35"/>
        <v>0.004085449564810717</v>
      </c>
      <c r="N112" s="87">
        <f t="shared" si="35"/>
        <v>0.004085449564810717</v>
      </c>
    </row>
    <row r="113" spans="1:14" s="2" customFormat="1" ht="13">
      <c r="A113" s="88" t="s">
        <v>116</v>
      </c>
      <c r="B113" s="89">
        <f>M84*(1+C112)</f>
        <v>861190.8222858685</v>
      </c>
      <c r="C113" s="90">
        <f aca="true" t="shared" si="36" ref="C113:L113">B113*(1+B112)</f>
        <v>864709.1739559951</v>
      </c>
      <c r="D113" s="90">
        <f t="shared" si="36"/>
        <v>868241.8996744214</v>
      </c>
      <c r="E113" s="90">
        <f t="shared" si="36"/>
        <v>871789.0581655966</v>
      </c>
      <c r="F113" s="90">
        <f t="shared" si="36"/>
        <v>875350.7083938859</v>
      </c>
      <c r="G113" s="90">
        <f t="shared" si="36"/>
        <v>878926.9095645504</v>
      </c>
      <c r="H113" s="90">
        <f t="shared" si="36"/>
        <v>882517.7211247312</v>
      </c>
      <c r="I113" s="90">
        <f t="shared" si="36"/>
        <v>886123.2027644379</v>
      </c>
      <c r="J113" s="90">
        <f t="shared" si="36"/>
        <v>889743.4144175404</v>
      </c>
      <c r="K113" s="90">
        <f t="shared" si="36"/>
        <v>893378.4162627656</v>
      </c>
      <c r="L113" s="90">
        <f t="shared" si="36"/>
        <v>897028.2687246975</v>
      </c>
      <c r="M113" s="90">
        <f>L113*(1+M112)</f>
        <v>900693.0324747816</v>
      </c>
      <c r="N113" s="92">
        <f>AVERAGE(B113:M113)</f>
        <v>880807.718984106</v>
      </c>
    </row>
    <row r="114" spans="1:14" s="2" customFormat="1" ht="12.75" thickBot="1">
      <c r="A114" s="93" t="s">
        <v>13</v>
      </c>
      <c r="B114" s="144">
        <f>$B$104</f>
        <v>0</v>
      </c>
      <c r="C114" s="95">
        <f aca="true" t="shared" si="37" ref="C114:M114">$B$104</f>
        <v>0</v>
      </c>
      <c r="D114" s="95">
        <f t="shared" si="37"/>
        <v>0</v>
      </c>
      <c r="E114" s="95">
        <f t="shared" si="37"/>
        <v>0</v>
      </c>
      <c r="F114" s="95">
        <f t="shared" si="37"/>
        <v>0</v>
      </c>
      <c r="G114" s="95">
        <f t="shared" si="37"/>
        <v>0</v>
      </c>
      <c r="H114" s="95">
        <f t="shared" si="37"/>
        <v>0</v>
      </c>
      <c r="I114" s="95">
        <f t="shared" si="37"/>
        <v>0</v>
      </c>
      <c r="J114" s="95">
        <f t="shared" si="37"/>
        <v>0</v>
      </c>
      <c r="K114" s="95">
        <f t="shared" si="37"/>
        <v>0</v>
      </c>
      <c r="L114" s="95">
        <f t="shared" si="37"/>
        <v>0</v>
      </c>
      <c r="M114" s="96">
        <f t="shared" si="37"/>
        <v>0</v>
      </c>
      <c r="N114" s="97">
        <f>$B$75</f>
        <v>0</v>
      </c>
    </row>
    <row r="115" spans="1:14" s="2" customFormat="1" ht="14" thickBot="1" thickTop="1">
      <c r="A115" s="98" t="s">
        <v>14</v>
      </c>
      <c r="B115" s="99">
        <f aca="true" t="shared" si="38" ref="B115:M115">B113*B114</f>
        <v>0</v>
      </c>
      <c r="C115" s="100">
        <f t="shared" si="38"/>
        <v>0</v>
      </c>
      <c r="D115" s="101">
        <f t="shared" si="38"/>
        <v>0</v>
      </c>
      <c r="E115" s="100">
        <f t="shared" si="38"/>
        <v>0</v>
      </c>
      <c r="F115" s="101">
        <f t="shared" si="38"/>
        <v>0</v>
      </c>
      <c r="G115" s="100">
        <f t="shared" si="38"/>
        <v>0</v>
      </c>
      <c r="H115" s="101">
        <f t="shared" si="38"/>
        <v>0</v>
      </c>
      <c r="I115" s="100">
        <f t="shared" si="38"/>
        <v>0</v>
      </c>
      <c r="J115" s="101">
        <f t="shared" si="38"/>
        <v>0</v>
      </c>
      <c r="K115" s="100">
        <f t="shared" si="38"/>
        <v>0</v>
      </c>
      <c r="L115" s="101">
        <f t="shared" si="38"/>
        <v>0</v>
      </c>
      <c r="M115" s="100">
        <f t="shared" si="38"/>
        <v>0</v>
      </c>
      <c r="N115" s="192">
        <f>SUM(B115:M115)</f>
        <v>0</v>
      </c>
    </row>
    <row r="116" spans="1:14" ht="15.5">
      <c r="A116" s="193"/>
      <c r="B116" s="136"/>
      <c r="C116" s="136"/>
      <c r="D116" s="136"/>
      <c r="E116" s="136"/>
      <c r="F116" s="136"/>
      <c r="G116" s="194"/>
      <c r="H116" s="136"/>
      <c r="I116" s="194"/>
      <c r="J116" s="195"/>
      <c r="K116" s="196"/>
      <c r="L116" s="197"/>
      <c r="M116" s="73"/>
      <c r="N116" s="104"/>
    </row>
    <row r="117" spans="1:14" s="2" customFormat="1" ht="13">
      <c r="A117" s="102" t="s">
        <v>130</v>
      </c>
      <c r="B117" s="103"/>
      <c r="C117" s="103"/>
      <c r="D117" s="103"/>
      <c r="E117" s="103"/>
      <c r="F117" s="103"/>
      <c r="G117" s="103"/>
      <c r="H117" s="103"/>
      <c r="I117" s="103"/>
      <c r="J117" s="103"/>
      <c r="K117" s="103"/>
      <c r="L117" s="103"/>
      <c r="M117" s="103"/>
      <c r="N117" s="104"/>
    </row>
    <row r="118" spans="1:14" s="2" customFormat="1" ht="12.75" thickBot="1">
      <c r="A118" s="105"/>
      <c r="B118" s="101"/>
      <c r="C118" s="101"/>
      <c r="D118" s="101"/>
      <c r="E118" s="101"/>
      <c r="F118" s="101"/>
      <c r="G118" s="101"/>
      <c r="H118" s="101"/>
      <c r="I118" s="101"/>
      <c r="J118" s="101"/>
      <c r="K118" s="101"/>
      <c r="L118" s="101"/>
      <c r="M118" s="101"/>
      <c r="N118" s="106"/>
    </row>
    <row r="119" spans="1:14" s="2" customFormat="1" ht="25.9" customHeight="1" thickBot="1">
      <c r="A119" s="78" t="s">
        <v>1</v>
      </c>
      <c r="B119" s="79" t="s">
        <v>16</v>
      </c>
      <c r="C119" s="80" t="s">
        <v>17</v>
      </c>
      <c r="D119" s="81" t="s">
        <v>18</v>
      </c>
      <c r="E119" s="80" t="s">
        <v>19</v>
      </c>
      <c r="F119" s="81" t="s">
        <v>20</v>
      </c>
      <c r="G119" s="80" t="s">
        <v>21</v>
      </c>
      <c r="H119" s="81" t="s">
        <v>22</v>
      </c>
      <c r="I119" s="80" t="s">
        <v>23</v>
      </c>
      <c r="J119" s="81" t="s">
        <v>24</v>
      </c>
      <c r="K119" s="80" t="s">
        <v>25</v>
      </c>
      <c r="L119" s="81" t="s">
        <v>26</v>
      </c>
      <c r="M119" s="80" t="s">
        <v>27</v>
      </c>
      <c r="N119" s="82" t="s">
        <v>15</v>
      </c>
    </row>
    <row r="120" spans="1:14" s="2" customFormat="1" ht="14" thickBot="1" thickTop="1">
      <c r="A120" s="107" t="s">
        <v>117</v>
      </c>
      <c r="B120" s="118">
        <f aca="true" t="shared" si="39" ref="B120:M120">B113*$B$126</f>
        <v>9666.692100260478</v>
      </c>
      <c r="C120" s="119">
        <f t="shared" si="39"/>
        <v>9706.184883294645</v>
      </c>
      <c r="D120" s="119">
        <f t="shared" si="39"/>
        <v>9745.839012102073</v>
      </c>
      <c r="E120" s="119">
        <f t="shared" si="39"/>
        <v>9785.65514585278</v>
      </c>
      <c r="F120" s="119">
        <f t="shared" si="39"/>
        <v>9825.633946409791</v>
      </c>
      <c r="G120" s="119">
        <f t="shared" si="39"/>
        <v>9865.776078340139</v>
      </c>
      <c r="H120" s="119">
        <f t="shared" si="39"/>
        <v>9906.082208925913</v>
      </c>
      <c r="I120" s="119">
        <f t="shared" si="39"/>
        <v>9946.553008175348</v>
      </c>
      <c r="J120" s="119">
        <f t="shared" si="39"/>
        <v>9987.189148833962</v>
      </c>
      <c r="K120" s="119">
        <f t="shared" si="39"/>
        <v>10027.991306395747</v>
      </c>
      <c r="L120" s="119">
        <f t="shared" si="39"/>
        <v>10068.960159114386</v>
      </c>
      <c r="M120" s="119">
        <f t="shared" si="39"/>
        <v>10110.096388014535</v>
      </c>
      <c r="N120" s="198">
        <f>AVERAGE(B120:M120)</f>
        <v>9886.887782143318</v>
      </c>
    </row>
    <row r="121" spans="1:14" s="2" customFormat="1" ht="13">
      <c r="A121" s="108" t="s">
        <v>125</v>
      </c>
      <c r="B121" s="110"/>
      <c r="C121" s="111"/>
      <c r="D121" s="111"/>
      <c r="E121" s="111"/>
      <c r="F121" s="111"/>
      <c r="G121" s="111"/>
      <c r="H121" s="111"/>
      <c r="I121" s="111"/>
      <c r="J121" s="111"/>
      <c r="K121" s="111"/>
      <c r="L121" s="111"/>
      <c r="M121" s="112"/>
      <c r="N121" s="199">
        <f aca="true" t="shared" si="40" ref="N121:N123">SUM(B121:M121)</f>
        <v>0</v>
      </c>
    </row>
    <row r="122" spans="1:14" s="2" customFormat="1" ht="13">
      <c r="A122" s="113" t="s">
        <v>118</v>
      </c>
      <c r="B122" s="110"/>
      <c r="C122" s="111"/>
      <c r="D122" s="111"/>
      <c r="E122" s="111"/>
      <c r="F122" s="111"/>
      <c r="G122" s="111"/>
      <c r="H122" s="111"/>
      <c r="I122" s="111"/>
      <c r="J122" s="111"/>
      <c r="K122" s="111"/>
      <c r="L122" s="111"/>
      <c r="M122" s="112"/>
      <c r="N122" s="199">
        <f t="shared" si="40"/>
        <v>0</v>
      </c>
    </row>
    <row r="123" spans="1:14" s="2" customFormat="1" ht="12.75" thickBot="1">
      <c r="A123" s="114" t="s">
        <v>119</v>
      </c>
      <c r="B123" s="115"/>
      <c r="C123" s="116"/>
      <c r="D123" s="117"/>
      <c r="E123" s="116"/>
      <c r="F123" s="117"/>
      <c r="G123" s="116"/>
      <c r="H123" s="117"/>
      <c r="I123" s="116"/>
      <c r="J123" s="117"/>
      <c r="K123" s="116"/>
      <c r="L123" s="117"/>
      <c r="M123" s="116"/>
      <c r="N123" s="199">
        <f t="shared" si="40"/>
        <v>0</v>
      </c>
    </row>
    <row r="124" spans="1:14" s="2" customFormat="1" ht="12.75" thickTop="1">
      <c r="A124" s="107" t="s">
        <v>120</v>
      </c>
      <c r="B124" s="118">
        <f aca="true" t="shared" si="41" ref="B124:N124">SUM(B121:B123)</f>
        <v>0</v>
      </c>
      <c r="C124" s="119">
        <f t="shared" si="41"/>
        <v>0</v>
      </c>
      <c r="D124" s="120">
        <f t="shared" si="41"/>
        <v>0</v>
      </c>
      <c r="E124" s="119">
        <f t="shared" si="41"/>
        <v>0</v>
      </c>
      <c r="F124" s="120">
        <f t="shared" si="41"/>
        <v>0</v>
      </c>
      <c r="G124" s="119">
        <f t="shared" si="41"/>
        <v>0</v>
      </c>
      <c r="H124" s="120">
        <f t="shared" si="41"/>
        <v>0</v>
      </c>
      <c r="I124" s="119">
        <f t="shared" si="41"/>
        <v>0</v>
      </c>
      <c r="J124" s="120">
        <f t="shared" si="41"/>
        <v>0</v>
      </c>
      <c r="K124" s="119">
        <f t="shared" si="41"/>
        <v>0</v>
      </c>
      <c r="L124" s="120">
        <f t="shared" si="41"/>
        <v>0</v>
      </c>
      <c r="M124" s="119">
        <f t="shared" si="41"/>
        <v>0</v>
      </c>
      <c r="N124" s="121">
        <f t="shared" si="41"/>
        <v>0</v>
      </c>
    </row>
    <row r="125" spans="1:14" s="2" customFormat="1" ht="13">
      <c r="A125" s="122" t="s">
        <v>28</v>
      </c>
      <c r="B125" s="123">
        <f aca="true" t="shared" si="42" ref="B125:N125">B124/B120</f>
        <v>0</v>
      </c>
      <c r="C125" s="124">
        <f t="shared" si="42"/>
        <v>0</v>
      </c>
      <c r="D125" s="125">
        <f t="shared" si="42"/>
        <v>0</v>
      </c>
      <c r="E125" s="124">
        <f t="shared" si="42"/>
        <v>0</v>
      </c>
      <c r="F125" s="125">
        <f t="shared" si="42"/>
        <v>0</v>
      </c>
      <c r="G125" s="124">
        <f t="shared" si="42"/>
        <v>0</v>
      </c>
      <c r="H125" s="125">
        <f t="shared" si="42"/>
        <v>0</v>
      </c>
      <c r="I125" s="124">
        <f t="shared" si="42"/>
        <v>0</v>
      </c>
      <c r="J125" s="125">
        <f t="shared" si="42"/>
        <v>0</v>
      </c>
      <c r="K125" s="124">
        <f t="shared" si="42"/>
        <v>0</v>
      </c>
      <c r="L125" s="125">
        <f t="shared" si="42"/>
        <v>0</v>
      </c>
      <c r="M125" s="124">
        <f t="shared" si="42"/>
        <v>0</v>
      </c>
      <c r="N125" s="126">
        <f t="shared" si="42"/>
        <v>0</v>
      </c>
    </row>
    <row r="126" spans="1:14" s="2" customFormat="1" ht="13">
      <c r="A126" s="127" t="s">
        <v>126</v>
      </c>
      <c r="B126" s="128">
        <v>0.011224796932463898</v>
      </c>
      <c r="C126" s="268">
        <f>$B$68</f>
        <v>0.011224796932463898</v>
      </c>
      <c r="D126" s="268">
        <f aca="true" t="shared" si="43" ref="D126:N126">$B$68</f>
        <v>0.011224796932463898</v>
      </c>
      <c r="E126" s="268">
        <f t="shared" si="43"/>
        <v>0.011224796932463898</v>
      </c>
      <c r="F126" s="268">
        <f t="shared" si="43"/>
        <v>0.011224796932463898</v>
      </c>
      <c r="G126" s="268">
        <f t="shared" si="43"/>
        <v>0.011224796932463898</v>
      </c>
      <c r="H126" s="268">
        <f t="shared" si="43"/>
        <v>0.011224796932463898</v>
      </c>
      <c r="I126" s="268">
        <f t="shared" si="43"/>
        <v>0.011224796932463898</v>
      </c>
      <c r="J126" s="268">
        <f t="shared" si="43"/>
        <v>0.011224796932463898</v>
      </c>
      <c r="K126" s="268">
        <f t="shared" si="43"/>
        <v>0.011224796932463898</v>
      </c>
      <c r="L126" s="268">
        <f t="shared" si="43"/>
        <v>0.011224796932463898</v>
      </c>
      <c r="M126" s="274">
        <f t="shared" si="43"/>
        <v>0.011224796932463898</v>
      </c>
      <c r="N126" s="130">
        <f t="shared" si="43"/>
        <v>0.011224796932463898</v>
      </c>
    </row>
    <row r="127" spans="1:14" s="2" customFormat="1" ht="13">
      <c r="A127" s="83" t="s">
        <v>128</v>
      </c>
      <c r="B127" s="84" t="e">
        <f aca="true" t="shared" si="44" ref="B127:N127">B121/B124</f>
        <v>#DIV/0!</v>
      </c>
      <c r="C127" s="272" t="e">
        <f t="shared" si="44"/>
        <v>#DIV/0!</v>
      </c>
      <c r="D127" s="272" t="e">
        <f t="shared" si="44"/>
        <v>#DIV/0!</v>
      </c>
      <c r="E127" s="272" t="e">
        <f t="shared" si="44"/>
        <v>#DIV/0!</v>
      </c>
      <c r="F127" s="272" t="e">
        <f t="shared" si="44"/>
        <v>#DIV/0!</v>
      </c>
      <c r="G127" s="272" t="e">
        <f t="shared" si="44"/>
        <v>#DIV/0!</v>
      </c>
      <c r="H127" s="272" t="e">
        <f t="shared" si="44"/>
        <v>#DIV/0!</v>
      </c>
      <c r="I127" s="272" t="e">
        <f t="shared" si="44"/>
        <v>#DIV/0!</v>
      </c>
      <c r="J127" s="272" t="e">
        <f t="shared" si="44"/>
        <v>#DIV/0!</v>
      </c>
      <c r="K127" s="272" t="e">
        <f t="shared" si="44"/>
        <v>#DIV/0!</v>
      </c>
      <c r="L127" s="272" t="e">
        <f t="shared" si="44"/>
        <v>#DIV/0!</v>
      </c>
      <c r="M127" s="272" t="e">
        <f t="shared" si="44"/>
        <v>#DIV/0!</v>
      </c>
      <c r="N127" s="273" t="e">
        <f t="shared" si="44"/>
        <v>#DIV/0!</v>
      </c>
    </row>
    <row r="128" spans="1:14" s="2" customFormat="1" ht="13">
      <c r="A128" s="113" t="s">
        <v>121</v>
      </c>
      <c r="B128" s="84" t="e">
        <f aca="true" t="shared" si="45" ref="B128:N128">B122/B124</f>
        <v>#DIV/0!</v>
      </c>
      <c r="C128" s="270" t="e">
        <f t="shared" si="45"/>
        <v>#DIV/0!</v>
      </c>
      <c r="D128" s="271" t="e">
        <f t="shared" si="45"/>
        <v>#DIV/0!</v>
      </c>
      <c r="E128" s="270" t="e">
        <f t="shared" si="45"/>
        <v>#DIV/0!</v>
      </c>
      <c r="F128" s="271" t="e">
        <f t="shared" si="45"/>
        <v>#DIV/0!</v>
      </c>
      <c r="G128" s="270" t="e">
        <f t="shared" si="45"/>
        <v>#DIV/0!</v>
      </c>
      <c r="H128" s="271" t="e">
        <f t="shared" si="45"/>
        <v>#DIV/0!</v>
      </c>
      <c r="I128" s="270" t="e">
        <f t="shared" si="45"/>
        <v>#DIV/0!</v>
      </c>
      <c r="J128" s="271" t="e">
        <f t="shared" si="45"/>
        <v>#DIV/0!</v>
      </c>
      <c r="K128" s="270" t="e">
        <f t="shared" si="45"/>
        <v>#DIV/0!</v>
      </c>
      <c r="L128" s="271" t="e">
        <f t="shared" si="45"/>
        <v>#DIV/0!</v>
      </c>
      <c r="M128" s="270" t="e">
        <f t="shared" si="45"/>
        <v>#DIV/0!</v>
      </c>
      <c r="N128" s="87" t="e">
        <f t="shared" si="45"/>
        <v>#DIV/0!</v>
      </c>
    </row>
    <row r="129" spans="1:14" s="2" customFormat="1" ht="12.75" thickBot="1">
      <c r="A129" s="131" t="s">
        <v>122</v>
      </c>
      <c r="B129" s="132" t="e">
        <f aca="true" t="shared" si="46" ref="B129:N129">B123/B124</f>
        <v>#DIV/0!</v>
      </c>
      <c r="C129" s="133" t="e">
        <f t="shared" si="46"/>
        <v>#DIV/0!</v>
      </c>
      <c r="D129" s="134" t="e">
        <f t="shared" si="46"/>
        <v>#DIV/0!</v>
      </c>
      <c r="E129" s="133" t="e">
        <f t="shared" si="46"/>
        <v>#DIV/0!</v>
      </c>
      <c r="F129" s="134" t="e">
        <f t="shared" si="46"/>
        <v>#DIV/0!</v>
      </c>
      <c r="G129" s="133" t="e">
        <f t="shared" si="46"/>
        <v>#DIV/0!</v>
      </c>
      <c r="H129" s="134" t="e">
        <f t="shared" si="46"/>
        <v>#DIV/0!</v>
      </c>
      <c r="I129" s="133" t="e">
        <f t="shared" si="46"/>
        <v>#DIV/0!</v>
      </c>
      <c r="J129" s="134" t="e">
        <f t="shared" si="46"/>
        <v>#DIV/0!</v>
      </c>
      <c r="K129" s="133" t="e">
        <f t="shared" si="46"/>
        <v>#DIV/0!</v>
      </c>
      <c r="L129" s="134" t="e">
        <f t="shared" si="46"/>
        <v>#DIV/0!</v>
      </c>
      <c r="M129" s="133" t="e">
        <f t="shared" si="46"/>
        <v>#DIV/0!</v>
      </c>
      <c r="N129" s="135" t="e">
        <f t="shared" si="46"/>
        <v>#DIV/0!</v>
      </c>
    </row>
    <row r="130" spans="1:14" ht="12.75">
      <c r="A130" s="172"/>
      <c r="B130" s="172"/>
      <c r="C130" s="172"/>
      <c r="D130" s="172"/>
      <c r="E130" s="172"/>
      <c r="F130" s="172"/>
      <c r="G130" s="172"/>
      <c r="H130" s="172"/>
      <c r="I130" s="172"/>
      <c r="J130" s="172"/>
      <c r="K130" s="172"/>
      <c r="L130" s="172"/>
      <c r="M130" s="172"/>
      <c r="N130" s="172"/>
    </row>
    <row r="131" spans="1:14" s="2" customFormat="1" ht="15.5">
      <c r="A131" s="188" t="s">
        <v>29</v>
      </c>
      <c r="B131" s="74"/>
      <c r="C131" s="74"/>
      <c r="D131" s="74"/>
      <c r="E131" s="74"/>
      <c r="F131" s="74"/>
      <c r="G131" s="74"/>
      <c r="H131" s="74"/>
      <c r="I131" s="74"/>
      <c r="J131" s="74"/>
      <c r="K131" s="74"/>
      <c r="L131" s="74"/>
      <c r="M131" s="74"/>
      <c r="N131" s="74"/>
    </row>
    <row r="132" spans="1:14" s="2" customFormat="1" ht="13" thickBot="1">
      <c r="A132" s="189"/>
      <c r="B132" s="74"/>
      <c r="C132" s="74"/>
      <c r="D132" s="74"/>
      <c r="E132" s="74"/>
      <c r="F132" s="74"/>
      <c r="G132" s="74"/>
      <c r="H132" s="74"/>
      <c r="I132" s="74"/>
      <c r="J132" s="74"/>
      <c r="K132" s="74"/>
      <c r="L132" s="74"/>
      <c r="M132" s="74"/>
      <c r="N132" s="74"/>
    </row>
    <row r="133" spans="1:14" s="2" customFormat="1" ht="16" thickBot="1">
      <c r="A133" s="190" t="s">
        <v>9</v>
      </c>
      <c r="B133" s="191">
        <f>'J-Cost'!$I$142/SUM($B$142:$M$142)</f>
        <v>0</v>
      </c>
      <c r="C133" s="74"/>
      <c r="D133" s="74" t="s">
        <v>1</v>
      </c>
      <c r="E133" s="74"/>
      <c r="F133" s="74"/>
      <c r="G133" s="74"/>
      <c r="H133" s="74"/>
      <c r="I133" s="74"/>
      <c r="J133" s="74"/>
      <c r="K133" s="74"/>
      <c r="L133" s="74"/>
      <c r="M133" s="74"/>
      <c r="N133" s="74"/>
    </row>
    <row r="134" spans="1:14" s="2" customFormat="1" ht="15.5">
      <c r="A134" s="190"/>
      <c r="B134" s="73"/>
      <c r="C134" s="74"/>
      <c r="D134" s="74"/>
      <c r="E134" s="74"/>
      <c r="F134" s="74"/>
      <c r="G134" s="74"/>
      <c r="H134" s="74"/>
      <c r="I134" s="74"/>
      <c r="J134" s="74"/>
      <c r="K134" s="74"/>
      <c r="L134" s="74"/>
      <c r="M134" s="74"/>
      <c r="N134" s="74"/>
    </row>
    <row r="135" spans="1:14" s="2" customFormat="1" ht="16" thickBot="1">
      <c r="A135" s="72" t="s">
        <v>132</v>
      </c>
      <c r="B135" s="73"/>
      <c r="C135" s="74"/>
      <c r="D135" s="74"/>
      <c r="E135" s="74"/>
      <c r="F135" s="74"/>
      <c r="G135" s="74"/>
      <c r="H135" s="74"/>
      <c r="I135" s="74"/>
      <c r="J135" s="74"/>
      <c r="K135" s="74"/>
      <c r="L135" s="74"/>
      <c r="M135" s="74"/>
      <c r="N135" s="74"/>
    </row>
    <row r="136" spans="1:14" s="2" customFormat="1" ht="12.75" thickBot="1">
      <c r="A136" s="75" t="s">
        <v>115</v>
      </c>
      <c r="B136" s="76">
        <v>0</v>
      </c>
      <c r="C136" s="74"/>
      <c r="D136" s="74"/>
      <c r="E136" s="74"/>
      <c r="F136" s="74"/>
      <c r="G136" s="74"/>
      <c r="H136" s="74"/>
      <c r="I136" s="74"/>
      <c r="J136" s="74"/>
      <c r="K136" s="74"/>
      <c r="L136" s="74"/>
      <c r="M136" s="74"/>
      <c r="N136" s="74"/>
    </row>
    <row r="137" spans="1:14" s="2" customFormat="1" ht="12.75" thickBot="1">
      <c r="A137" s="75" t="s">
        <v>131</v>
      </c>
      <c r="B137" s="76">
        <v>0</v>
      </c>
      <c r="C137" s="74"/>
      <c r="D137" s="74"/>
      <c r="E137" s="74"/>
      <c r="F137" s="74"/>
      <c r="G137" s="74"/>
      <c r="H137" s="74"/>
      <c r="I137" s="74"/>
      <c r="J137" s="74"/>
      <c r="K137" s="74"/>
      <c r="L137" s="74"/>
      <c r="M137" s="74"/>
      <c r="N137" s="74"/>
    </row>
    <row r="138" spans="1:14" s="2" customFormat="1" ht="12.75" thickBot="1">
      <c r="A138" s="75" t="s">
        <v>10</v>
      </c>
      <c r="B138" s="77">
        <v>0</v>
      </c>
      <c r="C138" s="74"/>
      <c r="D138" s="74"/>
      <c r="E138" s="74"/>
      <c r="F138" s="74"/>
      <c r="G138" s="74"/>
      <c r="H138" s="74"/>
      <c r="I138" s="74"/>
      <c r="J138" s="74"/>
      <c r="K138" s="74"/>
      <c r="L138" s="74"/>
      <c r="M138" s="74"/>
      <c r="N138" s="74"/>
    </row>
    <row r="139" spans="1:14" s="2" customFormat="1" ht="13" thickBot="1">
      <c r="A139" s="189"/>
      <c r="B139" s="74"/>
      <c r="C139" s="74"/>
      <c r="D139" s="74"/>
      <c r="E139" s="74"/>
      <c r="F139" s="74"/>
      <c r="G139" s="74"/>
      <c r="H139" s="74"/>
      <c r="I139" s="74"/>
      <c r="J139" s="74"/>
      <c r="K139" s="74"/>
      <c r="L139" s="74"/>
      <c r="M139" s="74"/>
      <c r="N139" s="74"/>
    </row>
    <row r="140" spans="1:14" s="2" customFormat="1" ht="26">
      <c r="A140" s="78" t="s">
        <v>1</v>
      </c>
      <c r="B140" s="79" t="s">
        <v>16</v>
      </c>
      <c r="C140" s="80" t="s">
        <v>17</v>
      </c>
      <c r="D140" s="81" t="s">
        <v>18</v>
      </c>
      <c r="E140" s="80" t="s">
        <v>19</v>
      </c>
      <c r="F140" s="81" t="s">
        <v>20</v>
      </c>
      <c r="G140" s="80" t="s">
        <v>21</v>
      </c>
      <c r="H140" s="81" t="s">
        <v>22</v>
      </c>
      <c r="I140" s="80" t="s">
        <v>23</v>
      </c>
      <c r="J140" s="81" t="s">
        <v>24</v>
      </c>
      <c r="K140" s="80" t="s">
        <v>25</v>
      </c>
      <c r="L140" s="81" t="s">
        <v>26</v>
      </c>
      <c r="M140" s="80" t="s">
        <v>27</v>
      </c>
      <c r="N140" s="82" t="s">
        <v>12</v>
      </c>
    </row>
    <row r="141" spans="1:14" s="2" customFormat="1" ht="13">
      <c r="A141" s="83" t="s">
        <v>124</v>
      </c>
      <c r="B141" s="84">
        <f>B$25</f>
        <v>0.004085449564810717</v>
      </c>
      <c r="C141" s="85">
        <f aca="true" t="shared" si="47" ref="C141:N141">C$25</f>
        <v>0.004085449564810717</v>
      </c>
      <c r="D141" s="86">
        <f t="shared" si="47"/>
        <v>0.004085449564810717</v>
      </c>
      <c r="E141" s="85">
        <f t="shared" si="47"/>
        <v>0.004085449564810717</v>
      </c>
      <c r="F141" s="86">
        <f t="shared" si="47"/>
        <v>0.004085449564810717</v>
      </c>
      <c r="G141" s="85">
        <f t="shared" si="47"/>
        <v>0.004085449564810717</v>
      </c>
      <c r="H141" s="86">
        <f t="shared" si="47"/>
        <v>0.004085449564810717</v>
      </c>
      <c r="I141" s="85">
        <f t="shared" si="47"/>
        <v>0.004085449564810717</v>
      </c>
      <c r="J141" s="86">
        <f t="shared" si="47"/>
        <v>0.004085449564810717</v>
      </c>
      <c r="K141" s="85">
        <f t="shared" si="47"/>
        <v>0.004085449564810717</v>
      </c>
      <c r="L141" s="86">
        <f t="shared" si="47"/>
        <v>0.004085449564810717</v>
      </c>
      <c r="M141" s="85">
        <f t="shared" si="47"/>
        <v>0.004085449564810717</v>
      </c>
      <c r="N141" s="87">
        <f t="shared" si="47"/>
        <v>0.004085449564810717</v>
      </c>
    </row>
    <row r="142" spans="1:14" s="2" customFormat="1" ht="13">
      <c r="A142" s="88" t="s">
        <v>116</v>
      </c>
      <c r="B142" s="89">
        <f>M113*(1+C141)</f>
        <v>904372.7684323337</v>
      </c>
      <c r="C142" s="90">
        <f aca="true" t="shared" si="48" ref="C142:L142">B142*(1+B141)</f>
        <v>908067.5377655522</v>
      </c>
      <c r="D142" s="90">
        <f t="shared" si="48"/>
        <v>911777.401892535</v>
      </c>
      <c r="E142" s="90">
        <f t="shared" si="48"/>
        <v>915502.422482301</v>
      </c>
      <c r="F142" s="90">
        <f t="shared" si="48"/>
        <v>919242.6614558144</v>
      </c>
      <c r="G142" s="90">
        <f t="shared" si="48"/>
        <v>922998.1809870144</v>
      </c>
      <c r="H142" s="90">
        <f t="shared" si="48"/>
        <v>926769.0435038488</v>
      </c>
      <c r="I142" s="90">
        <f t="shared" si="48"/>
        <v>930555.3116893115</v>
      </c>
      <c r="J142" s="90">
        <f t="shared" si="48"/>
        <v>934357.0484824848</v>
      </c>
      <c r="K142" s="90">
        <f t="shared" si="48"/>
        <v>938174.3170795853</v>
      </c>
      <c r="L142" s="90">
        <f t="shared" si="48"/>
        <v>942007.1809350145</v>
      </c>
      <c r="M142" s="90">
        <f>L142*(1+M141)</f>
        <v>945855.7037624139</v>
      </c>
      <c r="N142" s="92">
        <f>AVERAGE(B142:M142)</f>
        <v>924973.298205684</v>
      </c>
    </row>
    <row r="143" spans="1:14" s="2" customFormat="1" ht="12.75" thickBot="1">
      <c r="A143" s="93" t="s">
        <v>13</v>
      </c>
      <c r="B143" s="144">
        <f>$B$133</f>
        <v>0</v>
      </c>
      <c r="C143" s="95">
        <f aca="true" t="shared" si="49" ref="C143:M143">$B$133</f>
        <v>0</v>
      </c>
      <c r="D143" s="95">
        <f t="shared" si="49"/>
        <v>0</v>
      </c>
      <c r="E143" s="95">
        <f t="shared" si="49"/>
        <v>0</v>
      </c>
      <c r="F143" s="95">
        <f t="shared" si="49"/>
        <v>0</v>
      </c>
      <c r="G143" s="95">
        <f t="shared" si="49"/>
        <v>0</v>
      </c>
      <c r="H143" s="95">
        <f t="shared" si="49"/>
        <v>0</v>
      </c>
      <c r="I143" s="95">
        <f t="shared" si="49"/>
        <v>0</v>
      </c>
      <c r="J143" s="95">
        <f t="shared" si="49"/>
        <v>0</v>
      </c>
      <c r="K143" s="95">
        <f t="shared" si="49"/>
        <v>0</v>
      </c>
      <c r="L143" s="95">
        <f t="shared" si="49"/>
        <v>0</v>
      </c>
      <c r="M143" s="96">
        <f t="shared" si="49"/>
        <v>0</v>
      </c>
      <c r="N143" s="97">
        <f>$B$75</f>
        <v>0</v>
      </c>
    </row>
    <row r="144" spans="1:14" s="2" customFormat="1" ht="14" thickBot="1" thickTop="1">
      <c r="A144" s="98" t="s">
        <v>14</v>
      </c>
      <c r="B144" s="99">
        <f aca="true" t="shared" si="50" ref="B144:M144">B142*B143</f>
        <v>0</v>
      </c>
      <c r="C144" s="100">
        <f t="shared" si="50"/>
        <v>0</v>
      </c>
      <c r="D144" s="101">
        <f t="shared" si="50"/>
        <v>0</v>
      </c>
      <c r="E144" s="100">
        <f t="shared" si="50"/>
        <v>0</v>
      </c>
      <c r="F144" s="101">
        <f t="shared" si="50"/>
        <v>0</v>
      </c>
      <c r="G144" s="100">
        <f t="shared" si="50"/>
        <v>0</v>
      </c>
      <c r="H144" s="101">
        <f t="shared" si="50"/>
        <v>0</v>
      </c>
      <c r="I144" s="100">
        <f t="shared" si="50"/>
        <v>0</v>
      </c>
      <c r="J144" s="101">
        <f t="shared" si="50"/>
        <v>0</v>
      </c>
      <c r="K144" s="100">
        <f t="shared" si="50"/>
        <v>0</v>
      </c>
      <c r="L144" s="101">
        <f t="shared" si="50"/>
        <v>0</v>
      </c>
      <c r="M144" s="100">
        <f t="shared" si="50"/>
        <v>0</v>
      </c>
      <c r="N144" s="192">
        <f>SUM(B144:M144)</f>
        <v>0</v>
      </c>
    </row>
    <row r="145" spans="1:14" ht="15.5">
      <c r="A145" s="193"/>
      <c r="B145" s="136"/>
      <c r="C145" s="136"/>
      <c r="D145" s="136"/>
      <c r="E145" s="136"/>
      <c r="F145" s="136"/>
      <c r="G145" s="194"/>
      <c r="H145" s="136"/>
      <c r="I145" s="194"/>
      <c r="J145" s="195"/>
      <c r="K145" s="196"/>
      <c r="L145" s="197"/>
      <c r="M145" s="73"/>
      <c r="N145" s="104"/>
    </row>
    <row r="146" spans="1:14" s="2" customFormat="1" ht="13">
      <c r="A146" s="102" t="s">
        <v>133</v>
      </c>
      <c r="B146" s="103"/>
      <c r="C146" s="103"/>
      <c r="D146" s="103"/>
      <c r="E146" s="103"/>
      <c r="F146" s="103"/>
      <c r="G146" s="103"/>
      <c r="H146" s="103"/>
      <c r="I146" s="103"/>
      <c r="J146" s="103"/>
      <c r="K146" s="103"/>
      <c r="L146" s="103"/>
      <c r="M146" s="103"/>
      <c r="N146" s="104"/>
    </row>
    <row r="147" spans="1:14" s="2" customFormat="1" ht="12.75" thickBot="1">
      <c r="A147" s="105"/>
      <c r="B147" s="101"/>
      <c r="C147" s="101"/>
      <c r="D147" s="101"/>
      <c r="E147" s="101"/>
      <c r="F147" s="101"/>
      <c r="G147" s="101"/>
      <c r="H147" s="101"/>
      <c r="I147" s="101"/>
      <c r="J147" s="101"/>
      <c r="K147" s="101"/>
      <c r="L147" s="101"/>
      <c r="M147" s="101"/>
      <c r="N147" s="106"/>
    </row>
    <row r="148" spans="1:14" s="2" customFormat="1" ht="25.9" customHeight="1" thickBot="1">
      <c r="A148" s="78" t="s">
        <v>1</v>
      </c>
      <c r="B148" s="79" t="s">
        <v>16</v>
      </c>
      <c r="C148" s="80" t="s">
        <v>17</v>
      </c>
      <c r="D148" s="81" t="s">
        <v>18</v>
      </c>
      <c r="E148" s="80" t="s">
        <v>19</v>
      </c>
      <c r="F148" s="81" t="s">
        <v>20</v>
      </c>
      <c r="G148" s="80" t="s">
        <v>21</v>
      </c>
      <c r="H148" s="81" t="s">
        <v>22</v>
      </c>
      <c r="I148" s="80" t="s">
        <v>23</v>
      </c>
      <c r="J148" s="81" t="s">
        <v>24</v>
      </c>
      <c r="K148" s="80" t="s">
        <v>25</v>
      </c>
      <c r="L148" s="81" t="s">
        <v>26</v>
      </c>
      <c r="M148" s="80" t="s">
        <v>27</v>
      </c>
      <c r="N148" s="82" t="s">
        <v>15</v>
      </c>
    </row>
    <row r="149" spans="1:14" s="2" customFormat="1" ht="14" thickBot="1" thickTop="1">
      <c r="A149" s="107" t="s">
        <v>117</v>
      </c>
      <c r="B149" s="118">
        <f aca="true" t="shared" si="51" ref="B149:M149">B142*$B$155</f>
        <v>10151.400676903142</v>
      </c>
      <c r="C149" s="119">
        <f t="shared" si="51"/>
        <v>10192.873712380815</v>
      </c>
      <c r="D149" s="119">
        <f t="shared" si="51"/>
        <v>10234.51618385323</v>
      </c>
      <c r="E149" s="119">
        <f t="shared" si="51"/>
        <v>10276.3287835426</v>
      </c>
      <c r="F149" s="119">
        <f t="shared" si="51"/>
        <v>10318.312206499175</v>
      </c>
      <c r="G149" s="119">
        <f t="shared" si="51"/>
        <v>10360.467150612798</v>
      </c>
      <c r="H149" s="119">
        <f t="shared" si="51"/>
        <v>10402.794316624504</v>
      </c>
      <c r="I149" s="119">
        <f t="shared" si="51"/>
        <v>10445.29440813817</v>
      </c>
      <c r="J149" s="119">
        <f t="shared" si="51"/>
        <v>10487.968131632217</v>
      </c>
      <c r="K149" s="119">
        <f t="shared" si="51"/>
        <v>10530.816196471342</v>
      </c>
      <c r="L149" s="119">
        <f t="shared" si="51"/>
        <v>10573.839314918316</v>
      </c>
      <c r="M149" s="119">
        <f t="shared" si="51"/>
        <v>10617.038202145826</v>
      </c>
      <c r="N149" s="198">
        <f>AVERAGE(B149:M149)</f>
        <v>10382.637440310178</v>
      </c>
    </row>
    <row r="150" spans="1:14" s="2" customFormat="1" ht="13">
      <c r="A150" s="108" t="s">
        <v>125</v>
      </c>
      <c r="B150" s="110"/>
      <c r="C150" s="111"/>
      <c r="D150" s="111"/>
      <c r="E150" s="111"/>
      <c r="F150" s="111"/>
      <c r="G150" s="111"/>
      <c r="H150" s="111"/>
      <c r="I150" s="111"/>
      <c r="J150" s="111"/>
      <c r="K150" s="111"/>
      <c r="L150" s="111"/>
      <c r="M150" s="112"/>
      <c r="N150" s="199">
        <f aca="true" t="shared" si="52" ref="N150:N152">SUM(B150:M150)</f>
        <v>0</v>
      </c>
    </row>
    <row r="151" spans="1:14" s="2" customFormat="1" ht="13">
      <c r="A151" s="113" t="s">
        <v>118</v>
      </c>
      <c r="B151" s="110"/>
      <c r="C151" s="111"/>
      <c r="D151" s="111"/>
      <c r="E151" s="111"/>
      <c r="F151" s="111"/>
      <c r="G151" s="111"/>
      <c r="H151" s="111"/>
      <c r="I151" s="111"/>
      <c r="J151" s="111"/>
      <c r="K151" s="111"/>
      <c r="L151" s="111"/>
      <c r="M151" s="112"/>
      <c r="N151" s="199">
        <f t="shared" si="52"/>
        <v>0</v>
      </c>
    </row>
    <row r="152" spans="1:14" s="2" customFormat="1" ht="12.75" thickBot="1">
      <c r="A152" s="114" t="s">
        <v>119</v>
      </c>
      <c r="B152" s="115"/>
      <c r="C152" s="116"/>
      <c r="D152" s="117"/>
      <c r="E152" s="116"/>
      <c r="F152" s="117"/>
      <c r="G152" s="116"/>
      <c r="H152" s="117"/>
      <c r="I152" s="116"/>
      <c r="J152" s="117"/>
      <c r="K152" s="116"/>
      <c r="L152" s="117"/>
      <c r="M152" s="116"/>
      <c r="N152" s="199">
        <f t="shared" si="52"/>
        <v>0</v>
      </c>
    </row>
    <row r="153" spans="1:14" s="2" customFormat="1" ht="12.75" thickTop="1">
      <c r="A153" s="107" t="s">
        <v>120</v>
      </c>
      <c r="B153" s="118">
        <f aca="true" t="shared" si="53" ref="B153:N153">SUM(B150:B152)</f>
        <v>0</v>
      </c>
      <c r="C153" s="119">
        <f t="shared" si="53"/>
        <v>0</v>
      </c>
      <c r="D153" s="120">
        <f t="shared" si="53"/>
        <v>0</v>
      </c>
      <c r="E153" s="119">
        <f t="shared" si="53"/>
        <v>0</v>
      </c>
      <c r="F153" s="120">
        <f t="shared" si="53"/>
        <v>0</v>
      </c>
      <c r="G153" s="119">
        <f t="shared" si="53"/>
        <v>0</v>
      </c>
      <c r="H153" s="120">
        <f t="shared" si="53"/>
        <v>0</v>
      </c>
      <c r="I153" s="119">
        <f t="shared" si="53"/>
        <v>0</v>
      </c>
      <c r="J153" s="120">
        <f t="shared" si="53"/>
        <v>0</v>
      </c>
      <c r="K153" s="119">
        <f t="shared" si="53"/>
        <v>0</v>
      </c>
      <c r="L153" s="120">
        <f t="shared" si="53"/>
        <v>0</v>
      </c>
      <c r="M153" s="119">
        <f t="shared" si="53"/>
        <v>0</v>
      </c>
      <c r="N153" s="121">
        <f t="shared" si="53"/>
        <v>0</v>
      </c>
    </row>
    <row r="154" spans="1:14" s="2" customFormat="1" ht="13">
      <c r="A154" s="237" t="s">
        <v>28</v>
      </c>
      <c r="B154" s="123">
        <f aca="true" t="shared" si="54" ref="B154:N154">B153/B149</f>
        <v>0</v>
      </c>
      <c r="C154" s="124">
        <f t="shared" si="54"/>
        <v>0</v>
      </c>
      <c r="D154" s="125">
        <f t="shared" si="54"/>
        <v>0</v>
      </c>
      <c r="E154" s="124">
        <f t="shared" si="54"/>
        <v>0</v>
      </c>
      <c r="F154" s="125">
        <f t="shared" si="54"/>
        <v>0</v>
      </c>
      <c r="G154" s="124">
        <f t="shared" si="54"/>
        <v>0</v>
      </c>
      <c r="H154" s="125">
        <f t="shared" si="54"/>
        <v>0</v>
      </c>
      <c r="I154" s="124">
        <f t="shared" si="54"/>
        <v>0</v>
      </c>
      <c r="J154" s="125">
        <f t="shared" si="54"/>
        <v>0</v>
      </c>
      <c r="K154" s="124">
        <f t="shared" si="54"/>
        <v>0</v>
      </c>
      <c r="L154" s="125">
        <f t="shared" si="54"/>
        <v>0</v>
      </c>
      <c r="M154" s="124">
        <f t="shared" si="54"/>
        <v>0</v>
      </c>
      <c r="N154" s="126">
        <f t="shared" si="54"/>
        <v>0</v>
      </c>
    </row>
    <row r="155" spans="1:14" s="2" customFormat="1" ht="13">
      <c r="A155" s="127" t="s">
        <v>126</v>
      </c>
      <c r="B155" s="128">
        <v>0.011224796932463898</v>
      </c>
      <c r="C155" s="129">
        <f>$B$68</f>
        <v>0.011224796932463898</v>
      </c>
      <c r="D155" s="129">
        <f aca="true" t="shared" si="55" ref="D155:N155">$B$68</f>
        <v>0.011224796932463898</v>
      </c>
      <c r="E155" s="129">
        <f t="shared" si="55"/>
        <v>0.011224796932463898</v>
      </c>
      <c r="F155" s="129">
        <f t="shared" si="55"/>
        <v>0.011224796932463898</v>
      </c>
      <c r="G155" s="129">
        <f t="shared" si="55"/>
        <v>0.011224796932463898</v>
      </c>
      <c r="H155" s="129">
        <f t="shared" si="55"/>
        <v>0.011224796932463898</v>
      </c>
      <c r="I155" s="129">
        <f t="shared" si="55"/>
        <v>0.011224796932463898</v>
      </c>
      <c r="J155" s="129">
        <f t="shared" si="55"/>
        <v>0.011224796932463898</v>
      </c>
      <c r="K155" s="129">
        <f t="shared" si="55"/>
        <v>0.011224796932463898</v>
      </c>
      <c r="L155" s="129">
        <f t="shared" si="55"/>
        <v>0.011224796932463898</v>
      </c>
      <c r="M155" s="143">
        <f t="shared" si="55"/>
        <v>0.011224796932463898</v>
      </c>
      <c r="N155" s="130">
        <f t="shared" si="55"/>
        <v>0.011224796932463898</v>
      </c>
    </row>
    <row r="156" spans="1:14" s="2" customFormat="1" ht="13">
      <c r="A156" s="83" t="s">
        <v>128</v>
      </c>
      <c r="B156" s="84" t="e">
        <f aca="true" t="shared" si="56" ref="B156:N156">B150/B153</f>
        <v>#DIV/0!</v>
      </c>
      <c r="C156" s="129" t="e">
        <f t="shared" si="56"/>
        <v>#DIV/0!</v>
      </c>
      <c r="D156" s="129" t="e">
        <f t="shared" si="56"/>
        <v>#DIV/0!</v>
      </c>
      <c r="E156" s="129" t="e">
        <f t="shared" si="56"/>
        <v>#DIV/0!</v>
      </c>
      <c r="F156" s="129" t="e">
        <f t="shared" si="56"/>
        <v>#DIV/0!</v>
      </c>
      <c r="G156" s="129" t="e">
        <f t="shared" si="56"/>
        <v>#DIV/0!</v>
      </c>
      <c r="H156" s="129" t="e">
        <f t="shared" si="56"/>
        <v>#DIV/0!</v>
      </c>
      <c r="I156" s="129" t="e">
        <f t="shared" si="56"/>
        <v>#DIV/0!</v>
      </c>
      <c r="J156" s="129" t="e">
        <f t="shared" si="56"/>
        <v>#DIV/0!</v>
      </c>
      <c r="K156" s="129" t="e">
        <f t="shared" si="56"/>
        <v>#DIV/0!</v>
      </c>
      <c r="L156" s="129" t="e">
        <f t="shared" si="56"/>
        <v>#DIV/0!</v>
      </c>
      <c r="M156" s="129" t="e">
        <f t="shared" si="56"/>
        <v>#DIV/0!</v>
      </c>
      <c r="N156" s="273" t="e">
        <f t="shared" si="56"/>
        <v>#DIV/0!</v>
      </c>
    </row>
    <row r="157" spans="1:14" s="2" customFormat="1" ht="13">
      <c r="A157" s="113" t="s">
        <v>121</v>
      </c>
      <c r="B157" s="84" t="e">
        <f aca="true" t="shared" si="57" ref="B157:N157">B151/B153</f>
        <v>#DIV/0!</v>
      </c>
      <c r="C157" s="85" t="e">
        <f t="shared" si="57"/>
        <v>#DIV/0!</v>
      </c>
      <c r="D157" s="86" t="e">
        <f t="shared" si="57"/>
        <v>#DIV/0!</v>
      </c>
      <c r="E157" s="85" t="e">
        <f t="shared" si="57"/>
        <v>#DIV/0!</v>
      </c>
      <c r="F157" s="86" t="e">
        <f t="shared" si="57"/>
        <v>#DIV/0!</v>
      </c>
      <c r="G157" s="85" t="e">
        <f t="shared" si="57"/>
        <v>#DIV/0!</v>
      </c>
      <c r="H157" s="86" t="e">
        <f t="shared" si="57"/>
        <v>#DIV/0!</v>
      </c>
      <c r="I157" s="85" t="e">
        <f t="shared" si="57"/>
        <v>#DIV/0!</v>
      </c>
      <c r="J157" s="86" t="e">
        <f t="shared" si="57"/>
        <v>#DIV/0!</v>
      </c>
      <c r="K157" s="85" t="e">
        <f t="shared" si="57"/>
        <v>#DIV/0!</v>
      </c>
      <c r="L157" s="86" t="e">
        <f t="shared" si="57"/>
        <v>#DIV/0!</v>
      </c>
      <c r="M157" s="85" t="e">
        <f t="shared" si="57"/>
        <v>#DIV/0!</v>
      </c>
      <c r="N157" s="87" t="e">
        <f t="shared" si="57"/>
        <v>#DIV/0!</v>
      </c>
    </row>
    <row r="158" spans="1:14" s="2" customFormat="1" ht="12.75" thickBot="1">
      <c r="A158" s="131" t="s">
        <v>122</v>
      </c>
      <c r="B158" s="132" t="e">
        <f aca="true" t="shared" si="58" ref="B158:N158">B152/B153</f>
        <v>#DIV/0!</v>
      </c>
      <c r="C158" s="133" t="e">
        <f t="shared" si="58"/>
        <v>#DIV/0!</v>
      </c>
      <c r="D158" s="134" t="e">
        <f t="shared" si="58"/>
        <v>#DIV/0!</v>
      </c>
      <c r="E158" s="133" t="e">
        <f t="shared" si="58"/>
        <v>#DIV/0!</v>
      </c>
      <c r="F158" s="134" t="e">
        <f t="shared" si="58"/>
        <v>#DIV/0!</v>
      </c>
      <c r="G158" s="133" t="e">
        <f t="shared" si="58"/>
        <v>#DIV/0!</v>
      </c>
      <c r="H158" s="134" t="e">
        <f t="shared" si="58"/>
        <v>#DIV/0!</v>
      </c>
      <c r="I158" s="133" t="e">
        <f t="shared" si="58"/>
        <v>#DIV/0!</v>
      </c>
      <c r="J158" s="134" t="e">
        <f t="shared" si="58"/>
        <v>#DIV/0!</v>
      </c>
      <c r="K158" s="133" t="e">
        <f t="shared" si="58"/>
        <v>#DIV/0!</v>
      </c>
      <c r="L158" s="134" t="e">
        <f t="shared" si="58"/>
        <v>#DIV/0!</v>
      </c>
      <c r="M158" s="133" t="e">
        <f t="shared" si="58"/>
        <v>#DIV/0!</v>
      </c>
      <c r="N158" s="135" t="e">
        <f t="shared" si="58"/>
        <v>#DIV/0!</v>
      </c>
    </row>
    <row r="159" spans="1:14" ht="12.75">
      <c r="A159" s="172"/>
      <c r="B159" s="172"/>
      <c r="C159" s="172"/>
      <c r="D159" s="172"/>
      <c r="E159" s="172"/>
      <c r="F159" s="172"/>
      <c r="G159" s="172"/>
      <c r="H159" s="172"/>
      <c r="I159" s="172"/>
      <c r="J159" s="172"/>
      <c r="K159" s="172"/>
      <c r="L159" s="172"/>
      <c r="M159" s="172"/>
      <c r="N159" s="172"/>
    </row>
    <row r="160" spans="1:14" s="2" customFormat="1" ht="15.5">
      <c r="A160" s="188" t="s">
        <v>30</v>
      </c>
      <c r="B160" s="74"/>
      <c r="C160" s="74"/>
      <c r="D160" s="74"/>
      <c r="E160" s="74"/>
      <c r="F160" s="74"/>
      <c r="G160" s="74"/>
      <c r="H160" s="74"/>
      <c r="I160" s="74"/>
      <c r="J160" s="74"/>
      <c r="K160" s="74"/>
      <c r="L160" s="74"/>
      <c r="M160" s="74"/>
      <c r="N160" s="74"/>
    </row>
    <row r="161" spans="1:14" s="2" customFormat="1" ht="13" thickBot="1">
      <c r="A161" s="189"/>
      <c r="B161" s="74"/>
      <c r="C161" s="74"/>
      <c r="D161" s="74"/>
      <c r="E161" s="74"/>
      <c r="F161" s="74"/>
      <c r="G161" s="74"/>
      <c r="H161" s="74"/>
      <c r="I161" s="74"/>
      <c r="J161" s="74"/>
      <c r="K161" s="74"/>
      <c r="L161" s="74"/>
      <c r="M161" s="74"/>
      <c r="N161" s="74"/>
    </row>
    <row r="162" spans="1:14" s="2" customFormat="1" ht="16" thickBot="1">
      <c r="A162" s="190" t="s">
        <v>9</v>
      </c>
      <c r="B162" s="191">
        <f>'J-Cost'!$K$142/SUM($B$171:$M$171)</f>
        <v>0</v>
      </c>
      <c r="C162" s="74"/>
      <c r="D162" s="74" t="s">
        <v>1</v>
      </c>
      <c r="E162" s="74"/>
      <c r="F162" s="74"/>
      <c r="G162" s="74"/>
      <c r="H162" s="74"/>
      <c r="I162" s="74"/>
      <c r="J162" s="74"/>
      <c r="K162" s="74"/>
      <c r="L162" s="74"/>
      <c r="M162" s="74"/>
      <c r="N162" s="74"/>
    </row>
    <row r="163" spans="1:14" s="2" customFormat="1" ht="15.5">
      <c r="A163" s="190"/>
      <c r="B163" s="73"/>
      <c r="C163" s="74"/>
      <c r="D163" s="74"/>
      <c r="E163" s="74"/>
      <c r="F163" s="74"/>
      <c r="G163" s="74"/>
      <c r="H163" s="74"/>
      <c r="I163" s="74"/>
      <c r="J163" s="74"/>
      <c r="K163" s="74"/>
      <c r="L163" s="74"/>
      <c r="M163" s="74"/>
      <c r="N163" s="74"/>
    </row>
    <row r="164" spans="1:14" s="2" customFormat="1" ht="16" thickBot="1">
      <c r="A164" s="72" t="s">
        <v>134</v>
      </c>
      <c r="B164" s="73"/>
      <c r="C164" s="74"/>
      <c r="D164" s="74"/>
      <c r="E164" s="74"/>
      <c r="F164" s="74"/>
      <c r="G164" s="74"/>
      <c r="H164" s="74"/>
      <c r="I164" s="74"/>
      <c r="J164" s="74"/>
      <c r="K164" s="74"/>
      <c r="L164" s="74"/>
      <c r="M164" s="74"/>
      <c r="N164" s="74"/>
    </row>
    <row r="165" spans="1:14" s="2" customFormat="1" ht="12.75" thickBot="1">
      <c r="A165" s="75" t="s">
        <v>115</v>
      </c>
      <c r="B165" s="76">
        <v>0</v>
      </c>
      <c r="C165" s="74"/>
      <c r="D165" s="74"/>
      <c r="E165" s="74"/>
      <c r="F165" s="74"/>
      <c r="G165" s="74"/>
      <c r="H165" s="74"/>
      <c r="I165" s="74"/>
      <c r="J165" s="74"/>
      <c r="K165" s="74"/>
      <c r="L165" s="74"/>
      <c r="M165" s="74"/>
      <c r="N165" s="74"/>
    </row>
    <row r="166" spans="1:14" s="2" customFormat="1" ht="12.75" thickBot="1">
      <c r="A166" s="75" t="s">
        <v>131</v>
      </c>
      <c r="B166" s="76">
        <v>0</v>
      </c>
      <c r="C166" s="74"/>
      <c r="D166" s="74"/>
      <c r="E166" s="74"/>
      <c r="F166" s="74"/>
      <c r="G166" s="74"/>
      <c r="H166" s="74"/>
      <c r="I166" s="74"/>
      <c r="J166" s="74"/>
      <c r="K166" s="74"/>
      <c r="L166" s="74"/>
      <c r="M166" s="74"/>
      <c r="N166" s="74"/>
    </row>
    <row r="167" spans="1:14" s="2" customFormat="1" ht="12.75" thickBot="1">
      <c r="A167" s="75" t="s">
        <v>10</v>
      </c>
      <c r="B167" s="77">
        <v>0</v>
      </c>
      <c r="C167" s="74"/>
      <c r="D167" s="74"/>
      <c r="E167" s="74"/>
      <c r="F167" s="74"/>
      <c r="G167" s="74"/>
      <c r="H167" s="74"/>
      <c r="I167" s="74"/>
      <c r="J167" s="74"/>
      <c r="K167" s="74"/>
      <c r="L167" s="74"/>
      <c r="M167" s="74"/>
      <c r="N167" s="74"/>
    </row>
    <row r="168" spans="1:14" s="2" customFormat="1" ht="13" thickBot="1">
      <c r="A168" s="189"/>
      <c r="B168" s="74"/>
      <c r="C168" s="74"/>
      <c r="D168" s="74"/>
      <c r="E168" s="74"/>
      <c r="F168" s="74"/>
      <c r="G168" s="74"/>
      <c r="H168" s="74"/>
      <c r="I168" s="74"/>
      <c r="J168" s="74"/>
      <c r="K168" s="74"/>
      <c r="L168" s="74"/>
      <c r="M168" s="74"/>
      <c r="N168" s="74"/>
    </row>
    <row r="169" spans="1:14" s="2" customFormat="1" ht="26">
      <c r="A169" s="78" t="s">
        <v>1</v>
      </c>
      <c r="B169" s="79" t="s">
        <v>16</v>
      </c>
      <c r="C169" s="80" t="s">
        <v>17</v>
      </c>
      <c r="D169" s="81" t="s">
        <v>18</v>
      </c>
      <c r="E169" s="80" t="s">
        <v>19</v>
      </c>
      <c r="F169" s="81" t="s">
        <v>20</v>
      </c>
      <c r="G169" s="80" t="s">
        <v>21</v>
      </c>
      <c r="H169" s="81" t="s">
        <v>22</v>
      </c>
      <c r="I169" s="80" t="s">
        <v>23</v>
      </c>
      <c r="J169" s="81" t="s">
        <v>24</v>
      </c>
      <c r="K169" s="80" t="s">
        <v>25</v>
      </c>
      <c r="L169" s="81" t="s">
        <v>26</v>
      </c>
      <c r="M169" s="80" t="s">
        <v>27</v>
      </c>
      <c r="N169" s="82" t="s">
        <v>12</v>
      </c>
    </row>
    <row r="170" spans="1:14" s="2" customFormat="1" ht="13">
      <c r="A170" s="83" t="s">
        <v>124</v>
      </c>
      <c r="B170" s="84">
        <f>B$25</f>
        <v>0.004085449564810717</v>
      </c>
      <c r="C170" s="85">
        <f aca="true" t="shared" si="59" ref="C170:N170">C$25</f>
        <v>0.004085449564810717</v>
      </c>
      <c r="D170" s="86">
        <f t="shared" si="59"/>
        <v>0.004085449564810717</v>
      </c>
      <c r="E170" s="85">
        <f t="shared" si="59"/>
        <v>0.004085449564810717</v>
      </c>
      <c r="F170" s="86">
        <f t="shared" si="59"/>
        <v>0.004085449564810717</v>
      </c>
      <c r="G170" s="85">
        <f t="shared" si="59"/>
        <v>0.004085449564810717</v>
      </c>
      <c r="H170" s="86">
        <f t="shared" si="59"/>
        <v>0.004085449564810717</v>
      </c>
      <c r="I170" s="85">
        <f t="shared" si="59"/>
        <v>0.004085449564810717</v>
      </c>
      <c r="J170" s="86">
        <f t="shared" si="59"/>
        <v>0.004085449564810717</v>
      </c>
      <c r="K170" s="85">
        <f t="shared" si="59"/>
        <v>0.004085449564810717</v>
      </c>
      <c r="L170" s="86">
        <f t="shared" si="59"/>
        <v>0.004085449564810717</v>
      </c>
      <c r="M170" s="85">
        <f t="shared" si="59"/>
        <v>0.004085449564810717</v>
      </c>
      <c r="N170" s="87">
        <f t="shared" si="59"/>
        <v>0.004085449564810717</v>
      </c>
    </row>
    <row r="171" spans="1:14" s="2" customFormat="1" ht="13">
      <c r="A171" s="88" t="s">
        <v>116</v>
      </c>
      <c r="B171" s="89">
        <f>M142*(1+C170)</f>
        <v>949719.9495357237</v>
      </c>
      <c r="C171" s="90">
        <f aca="true" t="shared" si="60" ref="C171:L171">B171*(1+B170)</f>
        <v>953599.9824902463</v>
      </c>
      <c r="D171" s="90">
        <f t="shared" si="60"/>
        <v>957495.8671237145</v>
      </c>
      <c r="E171" s="90">
        <f t="shared" si="60"/>
        <v>961407.668197363</v>
      </c>
      <c r="F171" s="90">
        <f t="shared" si="60"/>
        <v>965335.4507370056</v>
      </c>
      <c r="G171" s="90">
        <f t="shared" si="60"/>
        <v>969279.2800341153</v>
      </c>
      <c r="H171" s="90">
        <f t="shared" si="60"/>
        <v>973239.2216469106</v>
      </c>
      <c r="I171" s="90">
        <f t="shared" si="60"/>
        <v>977215.3414014446</v>
      </c>
      <c r="J171" s="90">
        <f t="shared" si="60"/>
        <v>981207.7053926995</v>
      </c>
      <c r="K171" s="90">
        <f t="shared" si="60"/>
        <v>985216.3799856849</v>
      </c>
      <c r="L171" s="90">
        <f t="shared" si="60"/>
        <v>989241.4318165417</v>
      </c>
      <c r="M171" s="90">
        <f>L171*(1+M170)</f>
        <v>993282.9277936493</v>
      </c>
      <c r="N171" s="92">
        <f>AVERAGE(B171:M171)</f>
        <v>971353.4338462584</v>
      </c>
    </row>
    <row r="172" spans="1:14" s="2" customFormat="1" ht="12.75" thickBot="1">
      <c r="A172" s="93" t="s">
        <v>13</v>
      </c>
      <c r="B172" s="144">
        <f>$B$162</f>
        <v>0</v>
      </c>
      <c r="C172" s="95">
        <f aca="true" t="shared" si="61" ref="C172:M172">$B$162</f>
        <v>0</v>
      </c>
      <c r="D172" s="95">
        <f t="shared" si="61"/>
        <v>0</v>
      </c>
      <c r="E172" s="95">
        <f t="shared" si="61"/>
        <v>0</v>
      </c>
      <c r="F172" s="95">
        <f t="shared" si="61"/>
        <v>0</v>
      </c>
      <c r="G172" s="95">
        <f t="shared" si="61"/>
        <v>0</v>
      </c>
      <c r="H172" s="95">
        <f t="shared" si="61"/>
        <v>0</v>
      </c>
      <c r="I172" s="95">
        <f t="shared" si="61"/>
        <v>0</v>
      </c>
      <c r="J172" s="95">
        <f t="shared" si="61"/>
        <v>0</v>
      </c>
      <c r="K172" s="277">
        <f t="shared" si="61"/>
        <v>0</v>
      </c>
      <c r="L172" s="95">
        <f t="shared" si="61"/>
        <v>0</v>
      </c>
      <c r="M172" s="96">
        <f t="shared" si="61"/>
        <v>0</v>
      </c>
      <c r="N172" s="97">
        <f>$B$75</f>
        <v>0</v>
      </c>
    </row>
    <row r="173" spans="1:14" s="2" customFormat="1" ht="14" thickBot="1" thickTop="1">
      <c r="A173" s="98" t="s">
        <v>14</v>
      </c>
      <c r="B173" s="99">
        <f aca="true" t="shared" si="62" ref="B173:M173">B171*B172</f>
        <v>0</v>
      </c>
      <c r="C173" s="100">
        <f t="shared" si="62"/>
        <v>0</v>
      </c>
      <c r="D173" s="101">
        <f t="shared" si="62"/>
        <v>0</v>
      </c>
      <c r="E173" s="100">
        <f t="shared" si="62"/>
        <v>0</v>
      </c>
      <c r="F173" s="101">
        <f t="shared" si="62"/>
        <v>0</v>
      </c>
      <c r="G173" s="100">
        <f t="shared" si="62"/>
        <v>0</v>
      </c>
      <c r="H173" s="101">
        <f t="shared" si="62"/>
        <v>0</v>
      </c>
      <c r="I173" s="100">
        <f t="shared" si="62"/>
        <v>0</v>
      </c>
      <c r="J173" s="101">
        <f t="shared" si="62"/>
        <v>0</v>
      </c>
      <c r="K173" s="100">
        <f t="shared" si="62"/>
        <v>0</v>
      </c>
      <c r="L173" s="101">
        <f t="shared" si="62"/>
        <v>0</v>
      </c>
      <c r="M173" s="100">
        <f t="shared" si="62"/>
        <v>0</v>
      </c>
      <c r="N173" s="192">
        <f>SUM(B173:M173)</f>
        <v>0</v>
      </c>
    </row>
    <row r="174" spans="1:14" ht="15.5">
      <c r="A174" s="193"/>
      <c r="B174" s="136"/>
      <c r="C174" s="136"/>
      <c r="D174" s="136"/>
      <c r="E174" s="136"/>
      <c r="F174" s="136"/>
      <c r="G174" s="194"/>
      <c r="H174" s="136"/>
      <c r="I174" s="194"/>
      <c r="J174" s="195"/>
      <c r="K174" s="196"/>
      <c r="L174" s="197"/>
      <c r="M174" s="73"/>
      <c r="N174" s="104"/>
    </row>
    <row r="175" spans="1:14" s="2" customFormat="1" ht="13">
      <c r="A175" s="102" t="s">
        <v>135</v>
      </c>
      <c r="B175" s="103"/>
      <c r="C175" s="103"/>
      <c r="D175" s="103"/>
      <c r="E175" s="103"/>
      <c r="F175" s="103"/>
      <c r="G175" s="103"/>
      <c r="H175" s="103"/>
      <c r="I175" s="103"/>
      <c r="J175" s="103"/>
      <c r="K175" s="103"/>
      <c r="L175" s="103"/>
      <c r="M175" s="103"/>
      <c r="N175" s="104"/>
    </row>
    <row r="176" spans="1:14" s="2" customFormat="1" ht="12.75" thickBot="1">
      <c r="A176" s="105"/>
      <c r="B176" s="101"/>
      <c r="C176" s="101"/>
      <c r="D176" s="101"/>
      <c r="E176" s="101"/>
      <c r="F176" s="101"/>
      <c r="G176" s="101"/>
      <c r="H176" s="101"/>
      <c r="I176" s="101"/>
      <c r="J176" s="101"/>
      <c r="K176" s="101"/>
      <c r="L176" s="101"/>
      <c r="M176" s="101"/>
      <c r="N176" s="106"/>
    </row>
    <row r="177" spans="1:14" s="2" customFormat="1" ht="27" customHeight="1" thickBot="1">
      <c r="A177" s="138" t="s">
        <v>1</v>
      </c>
      <c r="B177" s="79" t="s">
        <v>16</v>
      </c>
      <c r="C177" s="80" t="s">
        <v>17</v>
      </c>
      <c r="D177" s="81" t="s">
        <v>18</v>
      </c>
      <c r="E177" s="80" t="s">
        <v>19</v>
      </c>
      <c r="F177" s="81" t="s">
        <v>20</v>
      </c>
      <c r="G177" s="80" t="s">
        <v>21</v>
      </c>
      <c r="H177" s="81" t="s">
        <v>22</v>
      </c>
      <c r="I177" s="80" t="s">
        <v>23</v>
      </c>
      <c r="J177" s="81" t="s">
        <v>24</v>
      </c>
      <c r="K177" s="80" t="s">
        <v>25</v>
      </c>
      <c r="L177" s="81" t="s">
        <v>26</v>
      </c>
      <c r="M177" s="80" t="s">
        <v>27</v>
      </c>
      <c r="N177" s="82" t="s">
        <v>15</v>
      </c>
    </row>
    <row r="178" spans="1:14" s="2" customFormat="1" ht="14" thickBot="1" thickTop="1">
      <c r="A178" s="107" t="s">
        <v>117</v>
      </c>
      <c r="B178" s="118">
        <f aca="true" t="shared" si="63" ref="B178:M178">B171*$B$184</f>
        <v>10660.413576248358</v>
      </c>
      <c r="C178" s="119">
        <f t="shared" si="63"/>
        <v>10703.966158254143</v>
      </c>
      <c r="D178" s="119">
        <f t="shared" si="63"/>
        <v>10747.696672137132</v>
      </c>
      <c r="E178" s="119">
        <f t="shared" si="63"/>
        <v>10791.60584482903</v>
      </c>
      <c r="F178" s="119">
        <f t="shared" si="63"/>
        <v>10835.694406231394</v>
      </c>
      <c r="G178" s="119">
        <f t="shared" si="63"/>
        <v>10879.963089227753</v>
      </c>
      <c r="H178" s="119">
        <f t="shared" si="63"/>
        <v>10924.412629695795</v>
      </c>
      <c r="I178" s="119">
        <f t="shared" si="63"/>
        <v>10969.043766519597</v>
      </c>
      <c r="J178" s="119">
        <f t="shared" si="63"/>
        <v>11013.857241601912</v>
      </c>
      <c r="K178" s="119">
        <f t="shared" si="63"/>
        <v>11058.853799876502</v>
      </c>
      <c r="L178" s="119">
        <f t="shared" si="63"/>
        <v>11104.034189320511</v>
      </c>
      <c r="M178" s="119">
        <f t="shared" si="63"/>
        <v>11149.399160966914</v>
      </c>
      <c r="N178" s="198">
        <f>AVERAGE(B178:M178)</f>
        <v>10903.245044575755</v>
      </c>
    </row>
    <row r="179" spans="1:14" s="2" customFormat="1" ht="13">
      <c r="A179" s="108" t="s">
        <v>125</v>
      </c>
      <c r="B179" s="278"/>
      <c r="C179" s="278"/>
      <c r="D179" s="278"/>
      <c r="E179" s="278"/>
      <c r="F179" s="278"/>
      <c r="G179" s="278"/>
      <c r="H179" s="278"/>
      <c r="I179" s="278"/>
      <c r="J179" s="278"/>
      <c r="K179" s="278"/>
      <c r="L179" s="278"/>
      <c r="M179" s="278"/>
      <c r="N179" s="199">
        <f>SUM(B179:M179)</f>
        <v>0</v>
      </c>
    </row>
    <row r="180" spans="1:14" s="2" customFormat="1" ht="13">
      <c r="A180" s="113" t="s">
        <v>118</v>
      </c>
      <c r="B180" s="162"/>
      <c r="C180" s="163"/>
      <c r="D180" s="164"/>
      <c r="E180" s="163"/>
      <c r="F180" s="164"/>
      <c r="G180" s="163"/>
      <c r="H180" s="112"/>
      <c r="I180" s="111"/>
      <c r="J180" s="112"/>
      <c r="K180" s="111"/>
      <c r="L180" s="112"/>
      <c r="M180" s="111"/>
      <c r="N180" s="199">
        <f>SUM(B180:M180)</f>
        <v>0</v>
      </c>
    </row>
    <row r="181" spans="1:14" s="2" customFormat="1" ht="12.75" thickBot="1">
      <c r="A181" s="114" t="s">
        <v>119</v>
      </c>
      <c r="B181" s="115"/>
      <c r="C181" s="116"/>
      <c r="D181" s="117"/>
      <c r="E181" s="116"/>
      <c r="F181" s="117"/>
      <c r="G181" s="116"/>
      <c r="H181" s="117"/>
      <c r="I181" s="116"/>
      <c r="J181" s="117"/>
      <c r="K181" s="116"/>
      <c r="L181" s="117"/>
      <c r="M181" s="116"/>
      <c r="N181" s="199">
        <f>SUM(B181:M181)</f>
        <v>0</v>
      </c>
    </row>
    <row r="182" spans="1:14" s="2" customFormat="1" ht="12.75" thickTop="1">
      <c r="A182" s="107" t="s">
        <v>120</v>
      </c>
      <c r="B182" s="118">
        <f aca="true" t="shared" si="64" ref="B182:N182">SUM(B179:B181)</f>
        <v>0</v>
      </c>
      <c r="C182" s="119">
        <f t="shared" si="64"/>
        <v>0</v>
      </c>
      <c r="D182" s="120">
        <f t="shared" si="64"/>
        <v>0</v>
      </c>
      <c r="E182" s="119">
        <f t="shared" si="64"/>
        <v>0</v>
      </c>
      <c r="F182" s="120">
        <f t="shared" si="64"/>
        <v>0</v>
      </c>
      <c r="G182" s="119">
        <f t="shared" si="64"/>
        <v>0</v>
      </c>
      <c r="H182" s="120">
        <f t="shared" si="64"/>
        <v>0</v>
      </c>
      <c r="I182" s="119">
        <f t="shared" si="64"/>
        <v>0</v>
      </c>
      <c r="J182" s="120">
        <f t="shared" si="64"/>
        <v>0</v>
      </c>
      <c r="K182" s="119">
        <f t="shared" si="64"/>
        <v>0</v>
      </c>
      <c r="L182" s="120">
        <f t="shared" si="64"/>
        <v>0</v>
      </c>
      <c r="M182" s="119">
        <f t="shared" si="64"/>
        <v>0</v>
      </c>
      <c r="N182" s="121">
        <f t="shared" si="64"/>
        <v>0</v>
      </c>
    </row>
    <row r="183" spans="1:14" ht="12.75">
      <c r="A183" s="122" t="s">
        <v>28</v>
      </c>
      <c r="B183" s="123">
        <f aca="true" t="shared" si="65" ref="B183:N183">B182/B178</f>
        <v>0</v>
      </c>
      <c r="C183" s="124">
        <f t="shared" si="65"/>
        <v>0</v>
      </c>
      <c r="D183" s="125">
        <f t="shared" si="65"/>
        <v>0</v>
      </c>
      <c r="E183" s="124">
        <f t="shared" si="65"/>
        <v>0</v>
      </c>
      <c r="F183" s="125">
        <f t="shared" si="65"/>
        <v>0</v>
      </c>
      <c r="G183" s="124">
        <f t="shared" si="65"/>
        <v>0</v>
      </c>
      <c r="H183" s="125">
        <f t="shared" si="65"/>
        <v>0</v>
      </c>
      <c r="I183" s="124">
        <f t="shared" si="65"/>
        <v>0</v>
      </c>
      <c r="J183" s="125">
        <f t="shared" si="65"/>
        <v>0</v>
      </c>
      <c r="K183" s="124">
        <f t="shared" si="65"/>
        <v>0</v>
      </c>
      <c r="L183" s="125">
        <f t="shared" si="65"/>
        <v>0</v>
      </c>
      <c r="M183" s="124">
        <f t="shared" si="65"/>
        <v>0</v>
      </c>
      <c r="N183" s="126">
        <f t="shared" si="65"/>
        <v>0</v>
      </c>
    </row>
    <row r="184" spans="1:14" ht="12.75">
      <c r="A184" s="127" t="s">
        <v>126</v>
      </c>
      <c r="B184" s="128">
        <v>0.011224796932463898</v>
      </c>
      <c r="C184" s="129">
        <f>$B$68</f>
        <v>0.011224796932463898</v>
      </c>
      <c r="D184" s="129">
        <f aca="true" t="shared" si="66" ref="D184:N184">$B$68</f>
        <v>0.011224796932463898</v>
      </c>
      <c r="E184" s="129">
        <f t="shared" si="66"/>
        <v>0.011224796932463898</v>
      </c>
      <c r="F184" s="129">
        <f t="shared" si="66"/>
        <v>0.011224796932463898</v>
      </c>
      <c r="G184" s="129">
        <f t="shared" si="66"/>
        <v>0.011224796932463898</v>
      </c>
      <c r="H184" s="129">
        <f t="shared" si="66"/>
        <v>0.011224796932463898</v>
      </c>
      <c r="I184" s="129">
        <f t="shared" si="66"/>
        <v>0.011224796932463898</v>
      </c>
      <c r="J184" s="129">
        <f t="shared" si="66"/>
        <v>0.011224796932463898</v>
      </c>
      <c r="K184" s="129">
        <f t="shared" si="66"/>
        <v>0.011224796932463898</v>
      </c>
      <c r="L184" s="129">
        <f t="shared" si="66"/>
        <v>0.011224796932463898</v>
      </c>
      <c r="M184" s="129">
        <f t="shared" si="66"/>
        <v>0.011224796932463898</v>
      </c>
      <c r="N184" s="130">
        <f t="shared" si="66"/>
        <v>0.011224796932463898</v>
      </c>
    </row>
    <row r="185" spans="1:14" ht="12.75">
      <c r="A185" s="83" t="s">
        <v>128</v>
      </c>
      <c r="B185" s="84" t="e">
        <f>B179/B182</f>
        <v>#DIV/0!</v>
      </c>
      <c r="C185" s="129" t="e">
        <f aca="true" t="shared" si="67" ref="C185:N185">C179/C182</f>
        <v>#DIV/0!</v>
      </c>
      <c r="D185" s="129" t="e">
        <f t="shared" si="67"/>
        <v>#DIV/0!</v>
      </c>
      <c r="E185" s="129" t="e">
        <f t="shared" si="67"/>
        <v>#DIV/0!</v>
      </c>
      <c r="F185" s="129" t="e">
        <f t="shared" si="67"/>
        <v>#DIV/0!</v>
      </c>
      <c r="G185" s="129" t="e">
        <f t="shared" si="67"/>
        <v>#DIV/0!</v>
      </c>
      <c r="H185" s="129" t="e">
        <f t="shared" si="67"/>
        <v>#DIV/0!</v>
      </c>
      <c r="I185" s="129" t="e">
        <f t="shared" si="67"/>
        <v>#DIV/0!</v>
      </c>
      <c r="J185" s="129" t="e">
        <f t="shared" si="67"/>
        <v>#DIV/0!</v>
      </c>
      <c r="K185" s="129" t="e">
        <f t="shared" si="67"/>
        <v>#DIV/0!</v>
      </c>
      <c r="L185" s="129" t="e">
        <f t="shared" si="67"/>
        <v>#DIV/0!</v>
      </c>
      <c r="M185" s="129" t="e">
        <f t="shared" si="67"/>
        <v>#DIV/0!</v>
      </c>
      <c r="N185" s="273" t="e">
        <f t="shared" si="67"/>
        <v>#DIV/0!</v>
      </c>
    </row>
    <row r="186" spans="1:14" ht="12.75">
      <c r="A186" s="113" t="s">
        <v>121</v>
      </c>
      <c r="B186" s="84" t="e">
        <f aca="true" t="shared" si="68" ref="B186:N186">B180/B182</f>
        <v>#DIV/0!</v>
      </c>
      <c r="C186" s="85" t="e">
        <f t="shared" si="68"/>
        <v>#DIV/0!</v>
      </c>
      <c r="D186" s="86" t="e">
        <f t="shared" si="68"/>
        <v>#DIV/0!</v>
      </c>
      <c r="E186" s="85" t="e">
        <f t="shared" si="68"/>
        <v>#DIV/0!</v>
      </c>
      <c r="F186" s="86" t="e">
        <f t="shared" si="68"/>
        <v>#DIV/0!</v>
      </c>
      <c r="G186" s="85" t="e">
        <f t="shared" si="68"/>
        <v>#DIV/0!</v>
      </c>
      <c r="H186" s="86" t="e">
        <f t="shared" si="68"/>
        <v>#DIV/0!</v>
      </c>
      <c r="I186" s="85" t="e">
        <f t="shared" si="68"/>
        <v>#DIV/0!</v>
      </c>
      <c r="J186" s="86" t="e">
        <f t="shared" si="68"/>
        <v>#DIV/0!</v>
      </c>
      <c r="K186" s="85" t="e">
        <f t="shared" si="68"/>
        <v>#DIV/0!</v>
      </c>
      <c r="L186" s="86" t="e">
        <f t="shared" si="68"/>
        <v>#DIV/0!</v>
      </c>
      <c r="M186" s="85" t="e">
        <f t="shared" si="68"/>
        <v>#DIV/0!</v>
      </c>
      <c r="N186" s="87" t="e">
        <f t="shared" si="68"/>
        <v>#DIV/0!</v>
      </c>
    </row>
    <row r="187" spans="1:14" ht="14" thickBot="1">
      <c r="A187" s="131" t="s">
        <v>122</v>
      </c>
      <c r="B187" s="132" t="e">
        <f aca="true" t="shared" si="69" ref="B187:N187">B181/B182</f>
        <v>#DIV/0!</v>
      </c>
      <c r="C187" s="133" t="e">
        <f t="shared" si="69"/>
        <v>#DIV/0!</v>
      </c>
      <c r="D187" s="134" t="e">
        <f t="shared" si="69"/>
        <v>#DIV/0!</v>
      </c>
      <c r="E187" s="133" t="e">
        <f t="shared" si="69"/>
        <v>#DIV/0!</v>
      </c>
      <c r="F187" s="134" t="e">
        <f t="shared" si="69"/>
        <v>#DIV/0!</v>
      </c>
      <c r="G187" s="133" t="e">
        <f t="shared" si="69"/>
        <v>#DIV/0!</v>
      </c>
      <c r="H187" s="134" t="e">
        <f t="shared" si="69"/>
        <v>#DIV/0!</v>
      </c>
      <c r="I187" s="133" t="e">
        <f t="shared" si="69"/>
        <v>#DIV/0!</v>
      </c>
      <c r="J187" s="134" t="e">
        <f t="shared" si="69"/>
        <v>#DIV/0!</v>
      </c>
      <c r="K187" s="133" t="e">
        <f t="shared" si="69"/>
        <v>#DIV/0!</v>
      </c>
      <c r="L187" s="134" t="e">
        <f t="shared" si="69"/>
        <v>#DIV/0!</v>
      </c>
      <c r="M187" s="133" t="e">
        <f t="shared" si="69"/>
        <v>#DIV/0!</v>
      </c>
      <c r="N187" s="135" t="e">
        <f t="shared" si="69"/>
        <v>#DIV/0!</v>
      </c>
    </row>
    <row r="188" spans="1:14" ht="12.75">
      <c r="A188" s="172"/>
      <c r="B188" s="172"/>
      <c r="C188" s="172"/>
      <c r="D188" s="172"/>
      <c r="E188" s="172"/>
      <c r="F188" s="172"/>
      <c r="G188" s="172"/>
      <c r="H188" s="172"/>
      <c r="I188" s="172"/>
      <c r="J188" s="172"/>
      <c r="K188" s="172"/>
      <c r="L188" s="172"/>
      <c r="M188" s="172"/>
      <c r="N188" s="172"/>
    </row>
    <row r="189" spans="1:14" ht="12.75">
      <c r="A189" s="172"/>
      <c r="B189" s="172"/>
      <c r="C189" s="172"/>
      <c r="D189" s="172"/>
      <c r="E189" s="172"/>
      <c r="F189" s="172"/>
      <c r="G189" s="172"/>
      <c r="H189" s="172"/>
      <c r="I189" s="172"/>
      <c r="J189" s="172"/>
      <c r="K189" s="172"/>
      <c r="L189" s="172"/>
      <c r="M189" s="172"/>
      <c r="N189" s="172"/>
    </row>
  </sheetData>
  <sheetProtection algorithmName="SHA-512" hashValue="+EF0NM4/WrddCvET2NH1i2wNPFl6i5Ml5J7+2dxCA/NHd6Fe4pb/VB7oC36HQ3NkHgsmN8tejjTX2XSwJEsaaQ==" saltValue="5ZIrXP2stFQ8+2RpRpBslg==" spinCount="100000" sheet="1" objects="1" scenarios="1" selectLockedCells="1"/>
  <mergeCells count="7">
    <mergeCell ref="A12:C12"/>
    <mergeCell ref="A1:B1"/>
    <mergeCell ref="A2:B2"/>
    <mergeCell ref="A11:C11"/>
    <mergeCell ref="A8:C8"/>
    <mergeCell ref="A6:C6"/>
    <mergeCell ref="A7:C7"/>
  </mergeCells>
  <printOptions/>
  <pageMargins left="0" right="0" top="0.36" bottom="0.45" header="0.21" footer="0.2"/>
  <pageSetup horizontalDpi="1200" verticalDpi="1200" orientation="landscape" paperSize="5" scale="70" r:id="rId1"/>
  <headerFooter alignWithMargins="0">
    <oddHeader>&amp;C&amp;"Arial,Bold"&amp;16Per Member Per Month</oddHeader>
  </headerFooter>
  <rowBreaks count="6" manualBreakCount="6">
    <brk id="42" max="16383" man="1"/>
    <brk id="71" max="16383" man="1"/>
    <brk id="100" max="16383" man="1"/>
    <brk id="129" max="16383" man="1"/>
    <brk id="158" max="16383" man="1"/>
    <brk id="1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9"/>
  <sheetViews>
    <sheetView showGridLines="0" workbookViewId="0" topLeftCell="A1">
      <pane ySplit="9" topLeftCell="A10" activePane="bottomLeft" state="frozen"/>
      <selection pane="bottomLeft" activeCell="C12" sqref="C12"/>
    </sheetView>
  </sheetViews>
  <sheetFormatPr defaultColWidth="9.140625" defaultRowHeight="12.75"/>
  <cols>
    <col min="1" max="1" width="36.00390625" style="0" bestFit="1" customWidth="1"/>
    <col min="2" max="2" width="1.7109375" style="0" customWidth="1"/>
    <col min="3" max="3" width="15.7109375" style="159" customWidth="1"/>
    <col min="4" max="4" width="1.7109375" style="0" customWidth="1"/>
    <col min="5" max="5" width="15.7109375" style="159" customWidth="1"/>
    <col min="6" max="6" width="1.7109375" style="0" customWidth="1"/>
    <col min="7" max="7" width="15.7109375" style="159" customWidth="1"/>
    <col min="8" max="8" width="1.7109375" style="0" customWidth="1"/>
    <col min="9" max="9" width="16.57421875" style="159" customWidth="1"/>
    <col min="10" max="10" width="1.7109375" style="0" customWidth="1"/>
    <col min="11" max="11" width="15.7109375" style="0" customWidth="1"/>
    <col min="12" max="12" width="1.7109375" style="0" customWidth="1"/>
    <col min="13" max="13" width="15.7109375" style="160" customWidth="1"/>
    <col min="14" max="14" width="8.8515625" style="145" customWidth="1"/>
    <col min="15" max="15" width="14.421875" style="161" customWidth="1"/>
    <col min="17" max="17" width="12.421875" style="0" bestFit="1" customWidth="1"/>
    <col min="18" max="18" width="18.00390625" style="0" bestFit="1" customWidth="1"/>
  </cols>
  <sheetData>
    <row r="1" spans="1:15" ht="21.75" customHeight="1">
      <c r="A1" s="311" t="s">
        <v>34</v>
      </c>
      <c r="B1" s="312"/>
      <c r="C1" s="312"/>
      <c r="D1" s="312"/>
      <c r="E1" s="312"/>
      <c r="F1" s="312"/>
      <c r="G1" s="312"/>
      <c r="H1" s="312"/>
      <c r="I1" s="312"/>
      <c r="J1" s="312"/>
      <c r="K1" s="312"/>
      <c r="L1" s="312"/>
      <c r="M1" s="312"/>
      <c r="O1"/>
    </row>
    <row r="2" spans="1:23" s="147" customFormat="1" ht="14">
      <c r="A2" s="313" t="s">
        <v>35</v>
      </c>
      <c r="B2" s="314"/>
      <c r="C2" s="314"/>
      <c r="D2" s="314"/>
      <c r="E2" s="314"/>
      <c r="F2" s="314"/>
      <c r="G2" s="314"/>
      <c r="H2" s="314"/>
      <c r="I2" s="314"/>
      <c r="J2" s="314"/>
      <c r="K2" s="314"/>
      <c r="L2" s="314"/>
      <c r="M2" s="314"/>
      <c r="N2"/>
      <c r="O2"/>
      <c r="P2"/>
      <c r="Q2"/>
      <c r="R2"/>
      <c r="S2"/>
      <c r="T2"/>
      <c r="U2"/>
      <c r="V2"/>
      <c r="W2"/>
    </row>
    <row r="3" spans="1:23" s="147" customFormat="1" ht="14">
      <c r="A3" s="314"/>
      <c r="B3" s="314"/>
      <c r="C3" s="314"/>
      <c r="D3" s="314"/>
      <c r="E3" s="314"/>
      <c r="F3" s="314"/>
      <c r="G3" s="314"/>
      <c r="H3" s="314"/>
      <c r="I3" s="314"/>
      <c r="J3" s="314"/>
      <c r="K3" s="314"/>
      <c r="L3" s="314"/>
      <c r="M3" s="314"/>
      <c r="N3"/>
      <c r="O3"/>
      <c r="P3"/>
      <c r="Q3"/>
      <c r="R3"/>
      <c r="S3"/>
      <c r="T3"/>
      <c r="U3"/>
      <c r="V3"/>
      <c r="W3"/>
    </row>
    <row r="4" spans="1:24" s="147" customFormat="1" ht="14">
      <c r="A4" s="200"/>
      <c r="B4" s="201"/>
      <c r="C4" s="201"/>
      <c r="D4" s="201"/>
      <c r="E4" s="201"/>
      <c r="F4" s="201"/>
      <c r="G4" s="202"/>
      <c r="H4" s="202"/>
      <c r="I4" s="202"/>
      <c r="J4" s="202"/>
      <c r="K4" s="202"/>
      <c r="L4" s="202"/>
      <c r="M4" s="202"/>
      <c r="N4" s="148"/>
      <c r="O4"/>
      <c r="P4"/>
      <c r="Q4"/>
      <c r="R4"/>
      <c r="S4"/>
      <c r="T4"/>
      <c r="U4"/>
      <c r="V4"/>
      <c r="W4"/>
      <c r="X4"/>
    </row>
    <row r="5" spans="1:24" s="147" customFormat="1" ht="14">
      <c r="A5" s="200"/>
      <c r="B5" s="201"/>
      <c r="C5" s="201"/>
      <c r="D5" s="201"/>
      <c r="E5" s="201"/>
      <c r="F5" s="201"/>
      <c r="G5" s="202"/>
      <c r="H5" s="202"/>
      <c r="I5" s="202"/>
      <c r="J5" s="202"/>
      <c r="K5" s="202"/>
      <c r="L5" s="202"/>
      <c r="M5" s="202"/>
      <c r="N5" s="148"/>
      <c r="O5"/>
      <c r="P5"/>
      <c r="Q5"/>
      <c r="R5"/>
      <c r="S5"/>
      <c r="T5"/>
      <c r="U5"/>
      <c r="V5"/>
      <c r="W5"/>
      <c r="X5"/>
    </row>
    <row r="6" spans="1:15" ht="12.75">
      <c r="A6" s="200"/>
      <c r="B6" s="204"/>
      <c r="C6" s="205"/>
      <c r="D6" s="204"/>
      <c r="E6" s="205"/>
      <c r="F6" s="200"/>
      <c r="G6" s="206"/>
      <c r="H6" s="204"/>
      <c r="I6" s="205"/>
      <c r="J6" s="200"/>
      <c r="K6" s="200"/>
      <c r="L6" s="200"/>
      <c r="M6" s="207"/>
      <c r="O6"/>
    </row>
    <row r="7" spans="1:15" ht="12.75" customHeight="1">
      <c r="A7" s="286" t="s">
        <v>36</v>
      </c>
      <c r="B7" s="287"/>
      <c r="C7" s="288" t="s">
        <v>158</v>
      </c>
      <c r="D7" s="289"/>
      <c r="E7" s="288" t="s">
        <v>158</v>
      </c>
      <c r="F7" s="289"/>
      <c r="G7" s="288" t="s">
        <v>158</v>
      </c>
      <c r="H7" s="289"/>
      <c r="I7" s="288" t="s">
        <v>37</v>
      </c>
      <c r="J7" s="290"/>
      <c r="K7" s="288" t="s">
        <v>37</v>
      </c>
      <c r="L7" s="290"/>
      <c r="M7" s="288"/>
      <c r="O7"/>
    </row>
    <row r="8" spans="1:15" ht="13.5" customHeight="1">
      <c r="A8" s="291"/>
      <c r="B8" s="292"/>
      <c r="C8" s="293" t="s">
        <v>31</v>
      </c>
      <c r="D8" s="293"/>
      <c r="E8" s="293" t="s">
        <v>32</v>
      </c>
      <c r="F8" s="293"/>
      <c r="G8" s="293" t="s">
        <v>33</v>
      </c>
      <c r="H8" s="293"/>
      <c r="I8" s="293" t="s">
        <v>31</v>
      </c>
      <c r="J8" s="291"/>
      <c r="K8" s="293" t="s">
        <v>32</v>
      </c>
      <c r="L8" s="291"/>
      <c r="M8" s="294" t="s">
        <v>38</v>
      </c>
      <c r="O8"/>
    </row>
    <row r="9" spans="1:15" ht="13.5" customHeight="1">
      <c r="A9" s="208" t="s">
        <v>39</v>
      </c>
      <c r="B9" s="209"/>
      <c r="C9" s="210"/>
      <c r="D9" s="211"/>
      <c r="E9" s="210"/>
      <c r="F9" s="212"/>
      <c r="G9" s="210"/>
      <c r="H9" s="211"/>
      <c r="I9" s="210"/>
      <c r="J9" s="212"/>
      <c r="K9" s="212"/>
      <c r="L9" s="212"/>
      <c r="M9" s="210"/>
      <c r="O9"/>
    </row>
    <row r="10" spans="1:15" ht="18.75" customHeight="1">
      <c r="A10" s="213" t="s">
        <v>40</v>
      </c>
      <c r="B10" s="214"/>
      <c r="C10" s="215"/>
      <c r="D10" s="214"/>
      <c r="E10" s="215"/>
      <c r="F10" s="214"/>
      <c r="G10" s="215"/>
      <c r="H10" s="214"/>
      <c r="I10" s="215"/>
      <c r="J10" s="214"/>
      <c r="K10" s="214"/>
      <c r="L10" s="214"/>
      <c r="M10" s="216"/>
      <c r="O10"/>
    </row>
    <row r="11" spans="1:15" ht="12.75">
      <c r="A11" s="217" t="s">
        <v>41</v>
      </c>
      <c r="B11" s="214"/>
      <c r="C11" s="215"/>
      <c r="D11" s="214"/>
      <c r="E11" s="215"/>
      <c r="F11" s="214"/>
      <c r="G11" s="215"/>
      <c r="H11" s="214"/>
      <c r="I11" s="215"/>
      <c r="J11" s="214"/>
      <c r="K11" s="214"/>
      <c r="L11" s="214"/>
      <c r="M11" s="216"/>
      <c r="O11"/>
    </row>
    <row r="12" spans="1:15" ht="12.75">
      <c r="A12" s="218" t="s">
        <v>42</v>
      </c>
      <c r="B12" s="214"/>
      <c r="C12" s="149">
        <v>0</v>
      </c>
      <c r="D12" s="219"/>
      <c r="E12" s="149">
        <v>0</v>
      </c>
      <c r="F12" s="219"/>
      <c r="G12" s="149">
        <v>0</v>
      </c>
      <c r="H12" s="220"/>
      <c r="I12" s="149">
        <v>0</v>
      </c>
      <c r="J12" s="221"/>
      <c r="K12" s="149">
        <v>0</v>
      </c>
      <c r="L12" s="221"/>
      <c r="M12" s="222">
        <f>SUM(C12:K12)</f>
        <v>0</v>
      </c>
      <c r="O12"/>
    </row>
    <row r="13" spans="1:15" ht="12.75">
      <c r="A13" s="218" t="s">
        <v>43</v>
      </c>
      <c r="B13" s="214"/>
      <c r="C13" s="149">
        <v>0</v>
      </c>
      <c r="D13" s="219"/>
      <c r="E13" s="149">
        <v>0</v>
      </c>
      <c r="F13" s="219"/>
      <c r="G13" s="149">
        <v>0</v>
      </c>
      <c r="H13" s="220"/>
      <c r="I13" s="149">
        <v>0</v>
      </c>
      <c r="J13" s="221"/>
      <c r="K13" s="149">
        <v>0</v>
      </c>
      <c r="L13" s="223"/>
      <c r="M13" s="222">
        <f>SUM(C13:K13)</f>
        <v>0</v>
      </c>
      <c r="O13"/>
    </row>
    <row r="14" spans="1:15" ht="12.75">
      <c r="A14" s="218" t="s">
        <v>44</v>
      </c>
      <c r="B14" s="214"/>
      <c r="C14" s="149">
        <v>0</v>
      </c>
      <c r="D14" s="219"/>
      <c r="E14" s="149">
        <v>0</v>
      </c>
      <c r="F14" s="219"/>
      <c r="G14" s="149">
        <v>0</v>
      </c>
      <c r="H14" s="220"/>
      <c r="I14" s="149">
        <v>0</v>
      </c>
      <c r="J14" s="221"/>
      <c r="K14" s="149">
        <v>0</v>
      </c>
      <c r="L14" s="223"/>
      <c r="M14" s="222">
        <f>SUM(C14:K14)</f>
        <v>0</v>
      </c>
      <c r="O14"/>
    </row>
    <row r="15" spans="1:24" s="146" customFormat="1" ht="12.75">
      <c r="A15" s="217" t="s">
        <v>45</v>
      </c>
      <c r="B15" s="224"/>
      <c r="C15" s="222">
        <f>SUM(C12:C14)</f>
        <v>0</v>
      </c>
      <c r="D15" s="235"/>
      <c r="E15" s="222">
        <f>SUM(E12:E14)</f>
        <v>0</v>
      </c>
      <c r="F15" s="235"/>
      <c r="G15" s="222">
        <f>SUM(G12:G14)</f>
        <v>0</v>
      </c>
      <c r="H15" s="235"/>
      <c r="I15" s="222">
        <f>SUM(I12:I14)</f>
        <v>0</v>
      </c>
      <c r="J15" s="235"/>
      <c r="K15" s="222">
        <f>SUM(K12:K14)</f>
        <v>0</v>
      </c>
      <c r="L15" s="158"/>
      <c r="M15" s="222">
        <f>SUM(C15:K15)</f>
        <v>0</v>
      </c>
      <c r="N15" s="150"/>
      <c r="O15"/>
      <c r="P15"/>
      <c r="Q15"/>
      <c r="R15"/>
      <c r="S15"/>
      <c r="T15"/>
      <c r="U15"/>
      <c r="V15"/>
      <c r="W15"/>
      <c r="X15"/>
    </row>
    <row r="16" spans="1:15" ht="12.75">
      <c r="A16" s="225"/>
      <c r="B16" s="214"/>
      <c r="C16" s="223"/>
      <c r="D16" s="223"/>
      <c r="E16" s="223"/>
      <c r="F16" s="223"/>
      <c r="G16" s="223"/>
      <c r="H16" s="223"/>
      <c r="I16" s="223"/>
      <c r="J16" s="223"/>
      <c r="K16" s="223"/>
      <c r="L16" s="223"/>
      <c r="M16" s="158"/>
      <c r="O16"/>
    </row>
    <row r="17" spans="1:15" ht="12.75">
      <c r="A17" s="226" t="s">
        <v>46</v>
      </c>
      <c r="B17" s="214"/>
      <c r="C17" s="223"/>
      <c r="D17" s="223"/>
      <c r="E17" s="223"/>
      <c r="F17" s="223"/>
      <c r="G17" s="223"/>
      <c r="H17" s="223"/>
      <c r="I17" s="223"/>
      <c r="J17" s="223"/>
      <c r="K17" s="223"/>
      <c r="L17" s="223"/>
      <c r="M17" s="158"/>
      <c r="O17"/>
    </row>
    <row r="18" spans="1:15" ht="12.75">
      <c r="A18" s="218" t="s">
        <v>47</v>
      </c>
      <c r="B18" s="214"/>
      <c r="C18" s="149">
        <v>0</v>
      </c>
      <c r="D18" s="219"/>
      <c r="E18" s="149">
        <v>0</v>
      </c>
      <c r="F18" s="219"/>
      <c r="G18" s="149">
        <v>0</v>
      </c>
      <c r="H18" s="220"/>
      <c r="I18" s="149">
        <v>0</v>
      </c>
      <c r="J18" s="221"/>
      <c r="K18" s="149">
        <v>0</v>
      </c>
      <c r="L18" s="223"/>
      <c r="M18" s="222">
        <f aca="true" t="shared" si="0" ref="M18:M25">SUM(C18:K18)</f>
        <v>0</v>
      </c>
      <c r="O18"/>
    </row>
    <row r="19" spans="1:15" ht="12.75">
      <c r="A19" s="218" t="s">
        <v>48</v>
      </c>
      <c r="B19" s="214"/>
      <c r="C19" s="149">
        <v>0</v>
      </c>
      <c r="D19" s="219"/>
      <c r="E19" s="149">
        <v>0</v>
      </c>
      <c r="F19" s="219"/>
      <c r="G19" s="149">
        <v>0</v>
      </c>
      <c r="H19" s="220"/>
      <c r="I19" s="149">
        <v>0</v>
      </c>
      <c r="J19" s="221"/>
      <c r="K19" s="149">
        <v>0</v>
      </c>
      <c r="L19" s="223"/>
      <c r="M19" s="222">
        <f t="shared" si="0"/>
        <v>0</v>
      </c>
      <c r="O19"/>
    </row>
    <row r="20" spans="1:15" ht="12.75">
      <c r="A20" s="218" t="s">
        <v>49</v>
      </c>
      <c r="B20" s="214"/>
      <c r="C20" s="149">
        <v>0</v>
      </c>
      <c r="D20" s="219"/>
      <c r="E20" s="149">
        <v>0</v>
      </c>
      <c r="F20" s="219"/>
      <c r="G20" s="149">
        <v>0</v>
      </c>
      <c r="H20" s="220"/>
      <c r="I20" s="149">
        <v>0</v>
      </c>
      <c r="J20" s="221"/>
      <c r="K20" s="149">
        <v>0</v>
      </c>
      <c r="L20" s="223"/>
      <c r="M20" s="222">
        <f t="shared" si="0"/>
        <v>0</v>
      </c>
      <c r="O20"/>
    </row>
    <row r="21" spans="1:24" s="152" customFormat="1" ht="12.75">
      <c r="A21" s="227" t="s">
        <v>50</v>
      </c>
      <c r="B21" s="228"/>
      <c r="C21" s="149">
        <v>0</v>
      </c>
      <c r="D21" s="219"/>
      <c r="E21" s="149">
        <v>0</v>
      </c>
      <c r="F21" s="219"/>
      <c r="G21" s="149">
        <v>0</v>
      </c>
      <c r="H21" s="220"/>
      <c r="I21" s="149">
        <v>0</v>
      </c>
      <c r="J21" s="221"/>
      <c r="K21" s="149">
        <v>0</v>
      </c>
      <c r="L21" s="229"/>
      <c r="M21" s="222">
        <f t="shared" si="0"/>
        <v>0</v>
      </c>
      <c r="N21" s="151"/>
      <c r="O21"/>
      <c r="P21"/>
      <c r="Q21"/>
      <c r="R21"/>
      <c r="S21"/>
      <c r="T21"/>
      <c r="U21"/>
      <c r="V21"/>
      <c r="W21"/>
      <c r="X21"/>
    </row>
    <row r="22" spans="1:15" ht="12.75">
      <c r="A22" s="218" t="s">
        <v>51</v>
      </c>
      <c r="B22" s="214"/>
      <c r="C22" s="149">
        <v>0</v>
      </c>
      <c r="D22" s="219"/>
      <c r="E22" s="149">
        <v>0</v>
      </c>
      <c r="F22" s="219"/>
      <c r="G22" s="149">
        <v>0</v>
      </c>
      <c r="H22" s="220"/>
      <c r="I22" s="149">
        <v>0</v>
      </c>
      <c r="J22" s="221"/>
      <c r="K22" s="149">
        <v>0</v>
      </c>
      <c r="L22" s="223"/>
      <c r="M22" s="222">
        <f t="shared" si="0"/>
        <v>0</v>
      </c>
      <c r="O22"/>
    </row>
    <row r="23" spans="1:15" ht="12.75">
      <c r="A23" s="218" t="s">
        <v>52</v>
      </c>
      <c r="B23" s="214"/>
      <c r="C23" s="149">
        <v>0</v>
      </c>
      <c r="D23" s="219"/>
      <c r="E23" s="149">
        <v>0</v>
      </c>
      <c r="F23" s="219"/>
      <c r="G23" s="149">
        <v>0</v>
      </c>
      <c r="H23" s="220"/>
      <c r="I23" s="149">
        <v>0</v>
      </c>
      <c r="J23" s="221"/>
      <c r="K23" s="149">
        <v>0</v>
      </c>
      <c r="L23" s="223"/>
      <c r="M23" s="222">
        <f t="shared" si="0"/>
        <v>0</v>
      </c>
      <c r="O23"/>
    </row>
    <row r="24" spans="1:15" ht="12.75">
      <c r="A24" s="218" t="s">
        <v>44</v>
      </c>
      <c r="B24" s="214"/>
      <c r="C24" s="149">
        <v>0</v>
      </c>
      <c r="D24" s="219"/>
      <c r="E24" s="149">
        <v>0</v>
      </c>
      <c r="F24" s="219"/>
      <c r="G24" s="149">
        <v>0</v>
      </c>
      <c r="H24" s="220"/>
      <c r="I24" s="149">
        <v>0</v>
      </c>
      <c r="J24" s="221"/>
      <c r="K24" s="149">
        <v>0</v>
      </c>
      <c r="L24" s="223"/>
      <c r="M24" s="222">
        <f t="shared" si="0"/>
        <v>0</v>
      </c>
      <c r="O24"/>
    </row>
    <row r="25" spans="1:24" s="146" customFormat="1" ht="12.75">
      <c r="A25" s="226" t="s">
        <v>53</v>
      </c>
      <c r="B25" s="224"/>
      <c r="C25" s="222">
        <f>SUM(C18:C24)</f>
        <v>0</v>
      </c>
      <c r="D25" s="235"/>
      <c r="E25" s="222">
        <f>SUM(E18:E24)</f>
        <v>0</v>
      </c>
      <c r="F25" s="235"/>
      <c r="G25" s="222">
        <f>SUM(G18:G24)</f>
        <v>0</v>
      </c>
      <c r="H25" s="235"/>
      <c r="I25" s="222">
        <f>SUM(I18:I24)</f>
        <v>0</v>
      </c>
      <c r="J25" s="235"/>
      <c r="K25" s="222">
        <f>SUM(K18:K24)</f>
        <v>0</v>
      </c>
      <c r="L25" s="158"/>
      <c r="M25" s="222">
        <f t="shared" si="0"/>
        <v>0</v>
      </c>
      <c r="N25" s="150"/>
      <c r="O25"/>
      <c r="P25"/>
      <c r="Q25"/>
      <c r="R25"/>
      <c r="S25"/>
      <c r="T25"/>
      <c r="U25"/>
      <c r="V25"/>
      <c r="W25"/>
      <c r="X25"/>
    </row>
    <row r="26" spans="1:15" ht="12.75">
      <c r="A26" s="203"/>
      <c r="B26" s="214"/>
      <c r="C26" s="223"/>
      <c r="D26" s="223"/>
      <c r="E26" s="223"/>
      <c r="F26" s="223"/>
      <c r="G26" s="223"/>
      <c r="H26" s="223"/>
      <c r="I26" s="223"/>
      <c r="J26" s="223"/>
      <c r="K26" s="223"/>
      <c r="L26" s="223"/>
      <c r="M26" s="158"/>
      <c r="O26"/>
    </row>
    <row r="27" spans="1:15" ht="12.75">
      <c r="A27" s="226" t="s">
        <v>54</v>
      </c>
      <c r="B27" s="214"/>
      <c r="C27" s="223"/>
      <c r="D27" s="223"/>
      <c r="E27" s="223"/>
      <c r="F27" s="223"/>
      <c r="G27" s="223"/>
      <c r="H27" s="223"/>
      <c r="I27" s="223"/>
      <c r="J27" s="223"/>
      <c r="K27" s="223"/>
      <c r="L27" s="223"/>
      <c r="M27" s="158"/>
      <c r="O27"/>
    </row>
    <row r="28" spans="1:15" ht="12.75">
      <c r="A28" s="227" t="s">
        <v>55</v>
      </c>
      <c r="B28" s="214"/>
      <c r="C28" s="149">
        <v>0</v>
      </c>
      <c r="D28" s="219"/>
      <c r="E28" s="149">
        <v>0</v>
      </c>
      <c r="F28" s="219"/>
      <c r="G28" s="149">
        <v>0</v>
      </c>
      <c r="H28" s="220"/>
      <c r="I28" s="149">
        <v>0</v>
      </c>
      <c r="J28" s="221"/>
      <c r="K28" s="149">
        <v>0</v>
      </c>
      <c r="L28" s="223"/>
      <c r="M28" s="222">
        <f aca="true" t="shared" si="1" ref="M28:M34">SUM(C28:K28)</f>
        <v>0</v>
      </c>
      <c r="O28"/>
    </row>
    <row r="29" spans="1:24" s="152" customFormat="1" ht="12.75">
      <c r="A29" s="227" t="s">
        <v>56</v>
      </c>
      <c r="B29" s="228"/>
      <c r="C29" s="149">
        <v>0</v>
      </c>
      <c r="D29" s="219"/>
      <c r="E29" s="149">
        <v>0</v>
      </c>
      <c r="F29" s="219"/>
      <c r="G29" s="149">
        <v>0</v>
      </c>
      <c r="H29" s="220"/>
      <c r="I29" s="149">
        <v>0</v>
      </c>
      <c r="J29" s="221"/>
      <c r="K29" s="149">
        <v>0</v>
      </c>
      <c r="L29" s="229"/>
      <c r="M29" s="222">
        <f t="shared" si="1"/>
        <v>0</v>
      </c>
      <c r="N29" s="151"/>
      <c r="O29"/>
      <c r="P29"/>
      <c r="Q29"/>
      <c r="R29"/>
      <c r="S29"/>
      <c r="T29"/>
      <c r="U29"/>
      <c r="V29"/>
      <c r="W29"/>
      <c r="X29"/>
    </row>
    <row r="30" spans="1:24" s="152" customFormat="1" ht="12.75">
      <c r="A30" s="227" t="s">
        <v>57</v>
      </c>
      <c r="B30" s="228"/>
      <c r="C30" s="149">
        <v>0</v>
      </c>
      <c r="D30" s="219"/>
      <c r="E30" s="149">
        <v>0</v>
      </c>
      <c r="F30" s="219"/>
      <c r="G30" s="149">
        <v>0</v>
      </c>
      <c r="H30" s="220"/>
      <c r="I30" s="149">
        <v>0</v>
      </c>
      <c r="J30" s="221"/>
      <c r="K30" s="149">
        <v>0</v>
      </c>
      <c r="L30" s="229"/>
      <c r="M30" s="222">
        <f t="shared" si="1"/>
        <v>0</v>
      </c>
      <c r="N30" s="151"/>
      <c r="O30"/>
      <c r="P30"/>
      <c r="Q30"/>
      <c r="R30"/>
      <c r="S30"/>
      <c r="T30"/>
      <c r="U30"/>
      <c r="V30"/>
      <c r="W30"/>
      <c r="X30"/>
    </row>
    <row r="31" spans="1:24" s="152" customFormat="1" ht="12.75">
      <c r="A31" s="227" t="s">
        <v>58</v>
      </c>
      <c r="B31" s="228"/>
      <c r="C31" s="149">
        <v>0</v>
      </c>
      <c r="D31" s="219"/>
      <c r="E31" s="149">
        <v>0</v>
      </c>
      <c r="F31" s="219"/>
      <c r="G31" s="149">
        <v>0</v>
      </c>
      <c r="H31" s="220"/>
      <c r="I31" s="149">
        <v>0</v>
      </c>
      <c r="J31" s="221"/>
      <c r="K31" s="149">
        <v>0</v>
      </c>
      <c r="L31" s="229"/>
      <c r="M31" s="222">
        <f t="shared" si="1"/>
        <v>0</v>
      </c>
      <c r="N31" s="151"/>
      <c r="O31"/>
      <c r="P31"/>
      <c r="Q31"/>
      <c r="R31"/>
      <c r="S31"/>
      <c r="T31"/>
      <c r="U31"/>
      <c r="V31"/>
      <c r="W31"/>
      <c r="X31"/>
    </row>
    <row r="32" spans="1:24" s="152" customFormat="1" ht="12.75">
      <c r="A32" s="227" t="s">
        <v>59</v>
      </c>
      <c r="B32" s="228"/>
      <c r="C32" s="149">
        <v>0</v>
      </c>
      <c r="D32" s="219"/>
      <c r="E32" s="149">
        <v>0</v>
      </c>
      <c r="F32" s="219"/>
      <c r="G32" s="149">
        <v>0</v>
      </c>
      <c r="H32" s="220"/>
      <c r="I32" s="149">
        <v>0</v>
      </c>
      <c r="J32" s="221"/>
      <c r="K32" s="149">
        <v>0</v>
      </c>
      <c r="L32" s="229"/>
      <c r="M32" s="222">
        <f t="shared" si="1"/>
        <v>0</v>
      </c>
      <c r="N32" s="151"/>
      <c r="O32"/>
      <c r="P32"/>
      <c r="Q32"/>
      <c r="R32"/>
      <c r="S32"/>
      <c r="T32"/>
      <c r="U32"/>
      <c r="V32"/>
      <c r="W32"/>
      <c r="X32"/>
    </row>
    <row r="33" spans="1:24" s="152" customFormat="1" ht="12.75">
      <c r="A33" s="227" t="s">
        <v>44</v>
      </c>
      <c r="B33" s="228"/>
      <c r="C33" s="149">
        <v>0</v>
      </c>
      <c r="D33" s="219"/>
      <c r="E33" s="149">
        <v>0</v>
      </c>
      <c r="F33" s="219"/>
      <c r="G33" s="149">
        <v>0</v>
      </c>
      <c r="H33" s="220"/>
      <c r="I33" s="149">
        <v>0</v>
      </c>
      <c r="J33" s="221"/>
      <c r="K33" s="149">
        <v>0</v>
      </c>
      <c r="L33" s="229"/>
      <c r="M33" s="222">
        <f t="shared" si="1"/>
        <v>0</v>
      </c>
      <c r="N33" s="151"/>
      <c r="O33"/>
      <c r="P33"/>
      <c r="Q33"/>
      <c r="R33"/>
      <c r="S33"/>
      <c r="T33"/>
      <c r="U33"/>
      <c r="V33"/>
      <c r="W33"/>
      <c r="X33"/>
    </row>
    <row r="34" spans="1:24" s="146" customFormat="1" ht="12.75">
      <c r="A34" s="226" t="s">
        <v>60</v>
      </c>
      <c r="B34" s="224"/>
      <c r="C34" s="222">
        <f>SUM(C28:C33)</f>
        <v>0</v>
      </c>
      <c r="D34" s="235"/>
      <c r="E34" s="222">
        <f>SUM(E28:E33)</f>
        <v>0</v>
      </c>
      <c r="F34" s="235"/>
      <c r="G34" s="222">
        <f>SUM(G28:G33)</f>
        <v>0</v>
      </c>
      <c r="H34" s="235"/>
      <c r="I34" s="222">
        <f>SUM(I28:I33)</f>
        <v>0</v>
      </c>
      <c r="J34" s="235"/>
      <c r="K34" s="222">
        <f>SUM(K28:K33)</f>
        <v>0</v>
      </c>
      <c r="L34" s="158"/>
      <c r="M34" s="222">
        <f t="shared" si="1"/>
        <v>0</v>
      </c>
      <c r="N34" s="150"/>
      <c r="O34"/>
      <c r="P34"/>
      <c r="Q34"/>
      <c r="R34"/>
      <c r="S34"/>
      <c r="T34"/>
      <c r="U34"/>
      <c r="V34"/>
      <c r="W34"/>
      <c r="X34"/>
    </row>
    <row r="35" spans="1:15" ht="12.75">
      <c r="A35" s="230"/>
      <c r="B35" s="214"/>
      <c r="C35" s="223"/>
      <c r="D35" s="223"/>
      <c r="E35" s="223"/>
      <c r="F35" s="223"/>
      <c r="G35" s="223"/>
      <c r="H35" s="223"/>
      <c r="I35" s="223"/>
      <c r="J35" s="223"/>
      <c r="K35" s="223"/>
      <c r="L35" s="223"/>
      <c r="M35" s="158"/>
      <c r="O35"/>
    </row>
    <row r="36" spans="1:24" s="152" customFormat="1" ht="12.75">
      <c r="A36" s="226" t="s">
        <v>61</v>
      </c>
      <c r="B36" s="228"/>
      <c r="C36" s="229"/>
      <c r="D36" s="229"/>
      <c r="E36" s="229"/>
      <c r="F36" s="229"/>
      <c r="G36" s="229"/>
      <c r="H36" s="229"/>
      <c r="I36" s="229"/>
      <c r="J36" s="229"/>
      <c r="K36" s="229"/>
      <c r="L36" s="229"/>
      <c r="M36" s="158"/>
      <c r="N36" s="151"/>
      <c r="O36"/>
      <c r="P36"/>
      <c r="Q36"/>
      <c r="R36"/>
      <c r="S36"/>
      <c r="T36"/>
      <c r="U36"/>
      <c r="V36"/>
      <c r="W36"/>
      <c r="X36"/>
    </row>
    <row r="37" spans="1:24" s="152" customFormat="1" ht="12.75">
      <c r="A37" s="227" t="s">
        <v>62</v>
      </c>
      <c r="B37" s="228"/>
      <c r="C37" s="149">
        <v>0</v>
      </c>
      <c r="D37" s="219"/>
      <c r="E37" s="149">
        <v>0</v>
      </c>
      <c r="F37" s="219"/>
      <c r="G37" s="149">
        <v>0</v>
      </c>
      <c r="H37" s="220"/>
      <c r="I37" s="149">
        <v>0</v>
      </c>
      <c r="J37" s="221"/>
      <c r="K37" s="149">
        <v>0</v>
      </c>
      <c r="L37" s="229"/>
      <c r="M37" s="222">
        <f>SUM(C37:K37)</f>
        <v>0</v>
      </c>
      <c r="N37" s="151"/>
      <c r="O37"/>
      <c r="P37"/>
      <c r="Q37"/>
      <c r="R37"/>
      <c r="S37"/>
      <c r="T37"/>
      <c r="U37"/>
      <c r="V37"/>
      <c r="W37"/>
      <c r="X37"/>
    </row>
    <row r="38" spans="1:24" s="152" customFormat="1" ht="12.75">
      <c r="A38" s="227" t="s">
        <v>63</v>
      </c>
      <c r="B38" s="228"/>
      <c r="C38" s="149">
        <v>0</v>
      </c>
      <c r="D38" s="219"/>
      <c r="E38" s="149">
        <v>0</v>
      </c>
      <c r="F38" s="219"/>
      <c r="G38" s="149">
        <v>0</v>
      </c>
      <c r="H38" s="220"/>
      <c r="I38" s="149">
        <v>0</v>
      </c>
      <c r="J38" s="221"/>
      <c r="K38" s="149">
        <v>0</v>
      </c>
      <c r="L38" s="229"/>
      <c r="M38" s="222">
        <f>SUM(C38:K38)</f>
        <v>0</v>
      </c>
      <c r="N38" s="151"/>
      <c r="O38"/>
      <c r="P38"/>
      <c r="Q38"/>
      <c r="R38"/>
      <c r="S38"/>
      <c r="T38"/>
      <c r="U38"/>
      <c r="V38"/>
      <c r="W38"/>
      <c r="X38"/>
    </row>
    <row r="39" spans="1:24" s="152" customFormat="1" ht="12.75">
      <c r="A39" s="227" t="s">
        <v>64</v>
      </c>
      <c r="B39" s="228"/>
      <c r="C39" s="149">
        <v>0</v>
      </c>
      <c r="D39" s="219"/>
      <c r="E39" s="149">
        <v>0</v>
      </c>
      <c r="F39" s="219"/>
      <c r="G39" s="149">
        <v>0</v>
      </c>
      <c r="H39" s="220"/>
      <c r="I39" s="149">
        <v>0</v>
      </c>
      <c r="J39" s="221"/>
      <c r="K39" s="149">
        <v>0</v>
      </c>
      <c r="L39" s="229"/>
      <c r="M39" s="222">
        <f>SUM(C39:K39)</f>
        <v>0</v>
      </c>
      <c r="N39" s="151"/>
      <c r="O39"/>
      <c r="P39"/>
      <c r="Q39"/>
      <c r="R39"/>
      <c r="S39"/>
      <c r="T39"/>
      <c r="U39"/>
      <c r="V39"/>
      <c r="W39"/>
      <c r="X39"/>
    </row>
    <row r="40" spans="1:24" s="152" customFormat="1" ht="12.75">
      <c r="A40" s="227" t="s">
        <v>44</v>
      </c>
      <c r="B40" s="228"/>
      <c r="C40" s="149">
        <v>0</v>
      </c>
      <c r="D40" s="219"/>
      <c r="E40" s="149">
        <v>0</v>
      </c>
      <c r="F40" s="219"/>
      <c r="G40" s="149">
        <v>0</v>
      </c>
      <c r="H40" s="220"/>
      <c r="I40" s="149">
        <v>0</v>
      </c>
      <c r="J40" s="221"/>
      <c r="K40" s="149">
        <v>0</v>
      </c>
      <c r="L40" s="229"/>
      <c r="M40" s="222">
        <f>SUM(C40:K40)</f>
        <v>0</v>
      </c>
      <c r="N40" s="151"/>
      <c r="O40"/>
      <c r="P40"/>
      <c r="Q40"/>
      <c r="R40"/>
      <c r="S40"/>
      <c r="T40"/>
      <c r="U40"/>
      <c r="V40"/>
      <c r="W40"/>
      <c r="X40"/>
    </row>
    <row r="41" spans="1:24" s="154" customFormat="1" ht="12.75">
      <c r="A41" s="226" t="s">
        <v>65</v>
      </c>
      <c r="B41" s="224"/>
      <c r="C41" s="222">
        <f>SUM(C37:C40)</f>
        <v>0</v>
      </c>
      <c r="D41" s="235"/>
      <c r="E41" s="222">
        <f>SUM(E37:E40)</f>
        <v>0</v>
      </c>
      <c r="F41" s="235"/>
      <c r="G41" s="222">
        <f>SUM(G37:G40)</f>
        <v>0</v>
      </c>
      <c r="H41" s="235"/>
      <c r="I41" s="222">
        <f>SUM(I37:I40)</f>
        <v>0</v>
      </c>
      <c r="J41" s="235"/>
      <c r="K41" s="222">
        <f>SUM(K37:K40)</f>
        <v>0</v>
      </c>
      <c r="L41" s="158"/>
      <c r="M41" s="222">
        <f>SUM(C41:K41)</f>
        <v>0</v>
      </c>
      <c r="N41" s="153"/>
      <c r="O41"/>
      <c r="P41"/>
      <c r="Q41"/>
      <c r="R41"/>
      <c r="S41"/>
      <c r="T41"/>
      <c r="U41"/>
      <c r="V41"/>
      <c r="W41"/>
      <c r="X41"/>
    </row>
    <row r="42" spans="1:24" s="152" customFormat="1" ht="12.75">
      <c r="A42" s="231"/>
      <c r="B42" s="228"/>
      <c r="C42" s="229"/>
      <c r="D42" s="229"/>
      <c r="E42" s="229"/>
      <c r="F42" s="229"/>
      <c r="G42" s="229"/>
      <c r="H42" s="229"/>
      <c r="I42" s="229"/>
      <c r="J42" s="229"/>
      <c r="K42" s="229"/>
      <c r="L42" s="229"/>
      <c r="M42" s="158"/>
      <c r="N42" s="151"/>
      <c r="O42"/>
      <c r="P42"/>
      <c r="Q42"/>
      <c r="R42"/>
      <c r="S42"/>
      <c r="T42"/>
      <c r="U42"/>
      <c r="V42"/>
      <c r="W42"/>
      <c r="X42"/>
    </row>
    <row r="43" spans="1:15" ht="12.75">
      <c r="A43" s="226" t="s">
        <v>66</v>
      </c>
      <c r="B43" s="228"/>
      <c r="C43" s="229"/>
      <c r="D43" s="229"/>
      <c r="E43" s="229"/>
      <c r="F43" s="229"/>
      <c r="G43" s="229"/>
      <c r="H43" s="229"/>
      <c r="I43" s="229"/>
      <c r="J43" s="229"/>
      <c r="K43" s="229"/>
      <c r="L43" s="229"/>
      <c r="M43" s="158"/>
      <c r="O43"/>
    </row>
    <row r="44" spans="1:24" s="152" customFormat="1" ht="12.75">
      <c r="A44" s="227" t="s">
        <v>67</v>
      </c>
      <c r="B44" s="228"/>
      <c r="C44" s="149">
        <v>0</v>
      </c>
      <c r="D44" s="219"/>
      <c r="E44" s="149">
        <v>0</v>
      </c>
      <c r="F44" s="219"/>
      <c r="G44" s="149">
        <v>0</v>
      </c>
      <c r="H44" s="220"/>
      <c r="I44" s="149">
        <v>0</v>
      </c>
      <c r="J44" s="221"/>
      <c r="K44" s="149">
        <v>0</v>
      </c>
      <c r="L44" s="229"/>
      <c r="M44" s="222">
        <f aca="true" t="shared" si="2" ref="M44:M50">SUM(C44:K44)</f>
        <v>0</v>
      </c>
      <c r="N44" s="151"/>
      <c r="O44"/>
      <c r="P44"/>
      <c r="Q44"/>
      <c r="R44"/>
      <c r="S44"/>
      <c r="T44"/>
      <c r="U44"/>
      <c r="V44"/>
      <c r="W44"/>
      <c r="X44"/>
    </row>
    <row r="45" spans="1:15" ht="12.75">
      <c r="A45" s="227" t="s">
        <v>68</v>
      </c>
      <c r="B45" s="228"/>
      <c r="C45" s="149">
        <v>0</v>
      </c>
      <c r="D45" s="219"/>
      <c r="E45" s="149">
        <v>0</v>
      </c>
      <c r="F45" s="219"/>
      <c r="G45" s="149">
        <v>0</v>
      </c>
      <c r="H45" s="220"/>
      <c r="I45" s="149">
        <v>0</v>
      </c>
      <c r="J45" s="221"/>
      <c r="K45" s="149">
        <v>0</v>
      </c>
      <c r="L45" s="229"/>
      <c r="M45" s="222">
        <f t="shared" si="2"/>
        <v>0</v>
      </c>
      <c r="O45"/>
    </row>
    <row r="46" spans="1:15" ht="12.75">
      <c r="A46" s="227" t="s">
        <v>64</v>
      </c>
      <c r="B46" s="228"/>
      <c r="C46" s="149">
        <v>0</v>
      </c>
      <c r="D46" s="219"/>
      <c r="E46" s="149">
        <v>0</v>
      </c>
      <c r="F46" s="219"/>
      <c r="G46" s="149">
        <v>0</v>
      </c>
      <c r="H46" s="220"/>
      <c r="I46" s="149">
        <v>0</v>
      </c>
      <c r="J46" s="221"/>
      <c r="K46" s="149">
        <v>0</v>
      </c>
      <c r="L46" s="229"/>
      <c r="M46" s="222">
        <f t="shared" si="2"/>
        <v>0</v>
      </c>
      <c r="O46"/>
    </row>
    <row r="47" spans="1:15" ht="12.75">
      <c r="A47" s="227" t="s">
        <v>69</v>
      </c>
      <c r="B47" s="228"/>
      <c r="C47" s="149">
        <v>0</v>
      </c>
      <c r="D47" s="219"/>
      <c r="E47" s="149">
        <v>0</v>
      </c>
      <c r="F47" s="219"/>
      <c r="G47" s="149">
        <v>0</v>
      </c>
      <c r="H47" s="220"/>
      <c r="I47" s="149">
        <v>0</v>
      </c>
      <c r="J47" s="221"/>
      <c r="K47" s="149">
        <v>0</v>
      </c>
      <c r="L47" s="229"/>
      <c r="M47" s="222">
        <f t="shared" si="2"/>
        <v>0</v>
      </c>
      <c r="O47"/>
    </row>
    <row r="48" spans="1:15" ht="12.75">
      <c r="A48" s="227" t="s">
        <v>70</v>
      </c>
      <c r="B48" s="228"/>
      <c r="C48" s="149">
        <v>0</v>
      </c>
      <c r="D48" s="219"/>
      <c r="E48" s="149">
        <v>0</v>
      </c>
      <c r="F48" s="219"/>
      <c r="G48" s="149">
        <v>0</v>
      </c>
      <c r="H48" s="220"/>
      <c r="I48" s="149">
        <v>0</v>
      </c>
      <c r="J48" s="221"/>
      <c r="K48" s="149">
        <v>0</v>
      </c>
      <c r="L48" s="229"/>
      <c r="M48" s="222">
        <f t="shared" si="2"/>
        <v>0</v>
      </c>
      <c r="O48"/>
    </row>
    <row r="49" spans="1:24" s="146" customFormat="1" ht="12.75">
      <c r="A49" s="227" t="s">
        <v>44</v>
      </c>
      <c r="B49" s="224"/>
      <c r="C49" s="149">
        <v>0</v>
      </c>
      <c r="D49" s="219"/>
      <c r="E49" s="149">
        <v>0</v>
      </c>
      <c r="F49" s="219"/>
      <c r="G49" s="149">
        <v>0</v>
      </c>
      <c r="H49" s="220"/>
      <c r="I49" s="149">
        <v>0</v>
      </c>
      <c r="J49" s="221"/>
      <c r="K49" s="149">
        <v>0</v>
      </c>
      <c r="L49" s="158"/>
      <c r="M49" s="222">
        <f t="shared" si="2"/>
        <v>0</v>
      </c>
      <c r="N49" s="150"/>
      <c r="O49"/>
      <c r="P49"/>
      <c r="Q49"/>
      <c r="R49"/>
      <c r="S49"/>
      <c r="T49"/>
      <c r="U49"/>
      <c r="V49"/>
      <c r="W49"/>
      <c r="X49"/>
    </row>
    <row r="50" spans="1:24" s="146" customFormat="1" ht="12.75">
      <c r="A50" s="226" t="s">
        <v>71</v>
      </c>
      <c r="B50" s="224"/>
      <c r="C50" s="222">
        <f>SUM(C44:C49)</f>
        <v>0</v>
      </c>
      <c r="D50" s="235"/>
      <c r="E50" s="222">
        <f>SUM(E44:E49)</f>
        <v>0</v>
      </c>
      <c r="F50" s="235"/>
      <c r="G50" s="222">
        <f>SUM(G44:G49)</f>
        <v>0</v>
      </c>
      <c r="H50" s="235"/>
      <c r="I50" s="222">
        <f>SUM(I44:I49)</f>
        <v>0</v>
      </c>
      <c r="J50" s="235"/>
      <c r="K50" s="222">
        <f>SUM(K44:K49)</f>
        <v>0</v>
      </c>
      <c r="L50" s="158"/>
      <c r="M50" s="222">
        <f t="shared" si="2"/>
        <v>0</v>
      </c>
      <c r="N50" s="150"/>
      <c r="O50"/>
      <c r="P50"/>
      <c r="Q50"/>
      <c r="R50"/>
      <c r="S50"/>
      <c r="T50"/>
      <c r="U50"/>
      <c r="V50"/>
      <c r="W50"/>
      <c r="X50"/>
    </row>
    <row r="51" spans="1:15" ht="12.75">
      <c r="A51" s="230"/>
      <c r="B51" s="228"/>
      <c r="C51" s="229"/>
      <c r="D51" s="229"/>
      <c r="E51" s="229"/>
      <c r="F51" s="229"/>
      <c r="G51" s="229"/>
      <c r="H51" s="229"/>
      <c r="I51" s="229"/>
      <c r="J51" s="229"/>
      <c r="K51" s="229"/>
      <c r="L51" s="229"/>
      <c r="M51" s="158"/>
      <c r="O51"/>
    </row>
    <row r="52" spans="1:15" ht="12.75">
      <c r="A52" s="226" t="s">
        <v>72</v>
      </c>
      <c r="B52" s="228"/>
      <c r="C52" s="229"/>
      <c r="D52" s="229"/>
      <c r="E52" s="229"/>
      <c r="F52" s="229"/>
      <c r="G52" s="229"/>
      <c r="H52" s="229"/>
      <c r="I52" s="229"/>
      <c r="J52" s="229"/>
      <c r="K52" s="229"/>
      <c r="L52" s="229"/>
      <c r="M52" s="158"/>
      <c r="N52" s="151"/>
      <c r="O52"/>
    </row>
    <row r="53" spans="1:24" s="152" customFormat="1" ht="12.75">
      <c r="A53" s="227" t="s">
        <v>73</v>
      </c>
      <c r="B53" s="228"/>
      <c r="C53" s="149">
        <v>0</v>
      </c>
      <c r="D53" s="219"/>
      <c r="E53" s="149">
        <v>0</v>
      </c>
      <c r="F53" s="219"/>
      <c r="G53" s="149">
        <v>0</v>
      </c>
      <c r="H53" s="220"/>
      <c r="I53" s="149">
        <v>0</v>
      </c>
      <c r="J53" s="221"/>
      <c r="K53" s="149">
        <v>0</v>
      </c>
      <c r="L53" s="229"/>
      <c r="M53" s="222">
        <f>SUM(C53:K53)</f>
        <v>0</v>
      </c>
      <c r="N53" s="151"/>
      <c r="O53"/>
      <c r="P53"/>
      <c r="Q53"/>
      <c r="R53"/>
      <c r="S53"/>
      <c r="T53"/>
      <c r="U53"/>
      <c r="V53"/>
      <c r="W53"/>
      <c r="X53"/>
    </row>
    <row r="54" spans="1:24" s="152" customFormat="1" ht="12.75">
      <c r="A54" s="227" t="s">
        <v>74</v>
      </c>
      <c r="B54" s="228"/>
      <c r="C54" s="149">
        <v>0</v>
      </c>
      <c r="D54" s="219"/>
      <c r="E54" s="149">
        <v>0</v>
      </c>
      <c r="F54" s="219"/>
      <c r="G54" s="149">
        <v>0</v>
      </c>
      <c r="H54" s="220"/>
      <c r="I54" s="149">
        <v>0</v>
      </c>
      <c r="J54" s="221"/>
      <c r="K54" s="149">
        <v>0</v>
      </c>
      <c r="L54" s="229"/>
      <c r="M54" s="222">
        <f>SUM(C54:K54)</f>
        <v>0</v>
      </c>
      <c r="N54" s="151"/>
      <c r="O54"/>
      <c r="P54"/>
      <c r="Q54"/>
      <c r="R54"/>
      <c r="S54"/>
      <c r="T54"/>
      <c r="U54"/>
      <c r="V54"/>
      <c r="W54"/>
      <c r="X54"/>
    </row>
    <row r="55" spans="1:24" s="152" customFormat="1" ht="12.75">
      <c r="A55" s="227" t="s">
        <v>75</v>
      </c>
      <c r="B55" s="228"/>
      <c r="C55" s="149">
        <v>0</v>
      </c>
      <c r="D55" s="219"/>
      <c r="E55" s="149">
        <v>0</v>
      </c>
      <c r="F55" s="219"/>
      <c r="G55" s="149">
        <v>0</v>
      </c>
      <c r="H55" s="220"/>
      <c r="I55" s="149">
        <v>0</v>
      </c>
      <c r="J55" s="221"/>
      <c r="K55" s="149">
        <v>0</v>
      </c>
      <c r="L55" s="229"/>
      <c r="M55" s="222">
        <f>SUM(C55:K55)</f>
        <v>0</v>
      </c>
      <c r="N55" s="151"/>
      <c r="O55"/>
      <c r="P55"/>
      <c r="Q55"/>
      <c r="R55"/>
      <c r="S55"/>
      <c r="T55"/>
      <c r="U55"/>
      <c r="V55"/>
      <c r="W55"/>
      <c r="X55"/>
    </row>
    <row r="56" spans="1:24" s="154" customFormat="1" ht="12.75">
      <c r="A56" s="226" t="s">
        <v>76</v>
      </c>
      <c r="B56" s="224"/>
      <c r="C56" s="222">
        <f>SUM(C53:C55)</f>
        <v>0</v>
      </c>
      <c r="D56" s="235"/>
      <c r="E56" s="222">
        <f>SUM(E53:E55)</f>
        <v>0</v>
      </c>
      <c r="F56" s="235"/>
      <c r="G56" s="222">
        <f>SUM(G53:G55)</f>
        <v>0</v>
      </c>
      <c r="H56" s="235"/>
      <c r="I56" s="222">
        <f>SUM(I53:I55)</f>
        <v>0</v>
      </c>
      <c r="J56" s="235"/>
      <c r="K56" s="222">
        <f>SUM(K53:K55)</f>
        <v>0</v>
      </c>
      <c r="L56" s="158"/>
      <c r="M56" s="222">
        <f>SUM(C56:K56)</f>
        <v>0</v>
      </c>
      <c r="N56" s="153"/>
      <c r="O56"/>
      <c r="P56"/>
      <c r="Q56"/>
      <c r="R56"/>
      <c r="S56"/>
      <c r="T56"/>
      <c r="U56"/>
      <c r="V56"/>
      <c r="W56"/>
      <c r="X56"/>
    </row>
    <row r="57" spans="1:15" ht="12.75">
      <c r="A57" s="230"/>
      <c r="B57" s="228"/>
      <c r="C57" s="229"/>
      <c r="D57" s="229"/>
      <c r="E57" s="229"/>
      <c r="F57" s="229"/>
      <c r="G57" s="229"/>
      <c r="H57" s="229"/>
      <c r="I57" s="229"/>
      <c r="J57" s="229"/>
      <c r="K57" s="229"/>
      <c r="L57" s="229"/>
      <c r="M57" s="158"/>
      <c r="O57"/>
    </row>
    <row r="58" spans="1:15" ht="12.75">
      <c r="A58" s="226" t="s">
        <v>77</v>
      </c>
      <c r="B58" s="228"/>
      <c r="C58" s="229"/>
      <c r="D58" s="229"/>
      <c r="E58" s="229"/>
      <c r="F58" s="229"/>
      <c r="G58" s="229"/>
      <c r="H58" s="229"/>
      <c r="I58" s="229"/>
      <c r="J58" s="229"/>
      <c r="K58" s="229"/>
      <c r="L58" s="229"/>
      <c r="M58" s="158"/>
      <c r="O58"/>
    </row>
    <row r="59" spans="1:15" ht="12.75">
      <c r="A59" s="218" t="s">
        <v>78</v>
      </c>
      <c r="B59" s="214"/>
      <c r="C59" s="149">
        <v>0</v>
      </c>
      <c r="D59" s="219"/>
      <c r="E59" s="149">
        <v>0</v>
      </c>
      <c r="F59" s="219"/>
      <c r="G59" s="149">
        <v>0</v>
      </c>
      <c r="H59" s="220"/>
      <c r="I59" s="149">
        <v>0</v>
      </c>
      <c r="J59" s="221"/>
      <c r="K59" s="149">
        <v>0</v>
      </c>
      <c r="L59" s="223"/>
      <c r="M59" s="222">
        <f>SUM(C59:K59)</f>
        <v>0</v>
      </c>
      <c r="O59"/>
    </row>
    <row r="60" spans="1:15" ht="12.75">
      <c r="A60" s="218" t="s">
        <v>79</v>
      </c>
      <c r="B60" s="214"/>
      <c r="C60" s="149">
        <v>0</v>
      </c>
      <c r="D60" s="219"/>
      <c r="E60" s="149">
        <v>0</v>
      </c>
      <c r="F60" s="219"/>
      <c r="G60" s="149">
        <v>0</v>
      </c>
      <c r="H60" s="220"/>
      <c r="I60" s="149">
        <v>0</v>
      </c>
      <c r="J60" s="221"/>
      <c r="K60" s="149">
        <v>0</v>
      </c>
      <c r="L60" s="223"/>
      <c r="M60" s="222">
        <f>SUM(C60:K60)</f>
        <v>0</v>
      </c>
      <c r="O60"/>
    </row>
    <row r="61" spans="1:15" ht="12.75">
      <c r="A61" s="218" t="s">
        <v>80</v>
      </c>
      <c r="B61" s="214"/>
      <c r="C61" s="149">
        <v>0</v>
      </c>
      <c r="D61" s="219"/>
      <c r="E61" s="149">
        <v>0</v>
      </c>
      <c r="F61" s="219"/>
      <c r="G61" s="149">
        <v>0</v>
      </c>
      <c r="H61" s="220"/>
      <c r="I61" s="149">
        <v>0</v>
      </c>
      <c r="J61" s="221"/>
      <c r="K61" s="149">
        <v>0</v>
      </c>
      <c r="L61" s="223"/>
      <c r="M61" s="222">
        <f>SUM(C61:K61)</f>
        <v>0</v>
      </c>
      <c r="O61"/>
    </row>
    <row r="62" spans="1:15" ht="12.75">
      <c r="A62" s="227" t="s">
        <v>44</v>
      </c>
      <c r="B62" s="214"/>
      <c r="C62" s="149">
        <v>0</v>
      </c>
      <c r="D62" s="219"/>
      <c r="E62" s="149">
        <v>0</v>
      </c>
      <c r="F62" s="219"/>
      <c r="G62" s="149">
        <v>0</v>
      </c>
      <c r="H62" s="220"/>
      <c r="I62" s="149">
        <v>0</v>
      </c>
      <c r="J62" s="221"/>
      <c r="K62" s="149">
        <v>0</v>
      </c>
      <c r="L62" s="223"/>
      <c r="M62" s="222">
        <f>SUM(C62:K62)</f>
        <v>0</v>
      </c>
      <c r="O62"/>
    </row>
    <row r="63" spans="1:24" s="154" customFormat="1" ht="12.75">
      <c r="A63" s="226" t="s">
        <v>81</v>
      </c>
      <c r="B63" s="224"/>
      <c r="C63" s="222">
        <f>SUM(C59:C62)</f>
        <v>0</v>
      </c>
      <c r="D63" s="235"/>
      <c r="E63" s="222">
        <f>SUM(E59:E62)</f>
        <v>0</v>
      </c>
      <c r="F63" s="235"/>
      <c r="G63" s="222">
        <f>SUM(G59:G62)</f>
        <v>0</v>
      </c>
      <c r="H63" s="235"/>
      <c r="I63" s="222">
        <f>SUM(I59:I62)</f>
        <v>0</v>
      </c>
      <c r="J63" s="235"/>
      <c r="K63" s="222">
        <f>SUM(K59:K62)</f>
        <v>0</v>
      </c>
      <c r="L63" s="158"/>
      <c r="M63" s="222">
        <f>SUM(C63:K63)</f>
        <v>0</v>
      </c>
      <c r="N63" s="153"/>
      <c r="O63"/>
      <c r="P63"/>
      <c r="Q63"/>
      <c r="R63"/>
      <c r="S63"/>
      <c r="T63"/>
      <c r="U63"/>
      <c r="V63"/>
      <c r="W63"/>
      <c r="X63"/>
    </row>
    <row r="64" spans="1:15" ht="12.75">
      <c r="A64" s="203"/>
      <c r="B64" s="214"/>
      <c r="C64" s="223"/>
      <c r="D64" s="223"/>
      <c r="E64" s="223"/>
      <c r="F64" s="223"/>
      <c r="G64" s="223"/>
      <c r="H64" s="223"/>
      <c r="I64" s="223"/>
      <c r="J64" s="223"/>
      <c r="K64" s="223"/>
      <c r="L64" s="223"/>
      <c r="M64" s="158"/>
      <c r="O64"/>
    </row>
    <row r="65" spans="1:15" ht="12.75">
      <c r="A65" s="203"/>
      <c r="B65" s="214"/>
      <c r="C65" s="223"/>
      <c r="D65" s="223"/>
      <c r="E65" s="223"/>
      <c r="F65" s="223"/>
      <c r="G65" s="223"/>
      <c r="H65" s="223"/>
      <c r="I65" s="223"/>
      <c r="J65" s="223"/>
      <c r="K65" s="223"/>
      <c r="L65" s="223"/>
      <c r="M65" s="158"/>
      <c r="O65"/>
    </row>
    <row r="66" spans="1:24" s="146" customFormat="1" ht="12.75">
      <c r="A66" s="217" t="s">
        <v>82</v>
      </c>
      <c r="B66" s="224"/>
      <c r="C66" s="222">
        <f>C15+C25+C34+C41+C50+C56+C63</f>
        <v>0</v>
      </c>
      <c r="D66" s="235"/>
      <c r="E66" s="222">
        <f>E15+E25+E34+E41+E50+E56+E63</f>
        <v>0</v>
      </c>
      <c r="F66" s="235"/>
      <c r="G66" s="222">
        <f>G15+G25+G34+G41+G50+G56+G63</f>
        <v>0</v>
      </c>
      <c r="H66" s="235"/>
      <c r="I66" s="222">
        <f>I15+I25+I34+I41+I50+I56+I63</f>
        <v>0</v>
      </c>
      <c r="J66" s="235"/>
      <c r="K66" s="222">
        <f>K15+K25+K34+K41+K50+K56+K63</f>
        <v>0</v>
      </c>
      <c r="L66" s="158"/>
      <c r="M66" s="222">
        <f>SUM(C66:K66)</f>
        <v>0</v>
      </c>
      <c r="N66" s="150"/>
      <c r="O66"/>
      <c r="P66"/>
      <c r="Q66"/>
      <c r="R66"/>
      <c r="S66"/>
      <c r="T66"/>
      <c r="U66"/>
      <c r="V66"/>
      <c r="W66"/>
      <c r="X66"/>
    </row>
    <row r="67" spans="1:24" s="146" customFormat="1" ht="12.75">
      <c r="A67" s="264"/>
      <c r="B67" s="265"/>
      <c r="C67" s="266"/>
      <c r="D67" s="266"/>
      <c r="E67" s="266"/>
      <c r="F67" s="266"/>
      <c r="G67" s="266"/>
      <c r="H67" s="266"/>
      <c r="I67" s="266"/>
      <c r="J67" s="266"/>
      <c r="K67" s="266"/>
      <c r="L67" s="266"/>
      <c r="M67" s="266"/>
      <c r="N67" s="150"/>
      <c r="O67"/>
      <c r="P67"/>
      <c r="Q67"/>
      <c r="R67"/>
      <c r="S67"/>
      <c r="T67"/>
      <c r="U67"/>
      <c r="V67"/>
      <c r="W67"/>
      <c r="X67"/>
    </row>
    <row r="68" spans="1:15" ht="18.75" customHeight="1">
      <c r="A68" s="213" t="s">
        <v>83</v>
      </c>
      <c r="B68" s="214"/>
      <c r="C68" s="158"/>
      <c r="D68" s="158"/>
      <c r="E68" s="158"/>
      <c r="F68" s="158"/>
      <c r="G68" s="158"/>
      <c r="H68" s="158"/>
      <c r="I68" s="158"/>
      <c r="J68" s="158"/>
      <c r="K68" s="158"/>
      <c r="L68" s="158"/>
      <c r="M68" s="158"/>
      <c r="O68"/>
    </row>
    <row r="69" spans="1:24" s="154" customFormat="1" ht="12.75">
      <c r="A69" s="217" t="s">
        <v>41</v>
      </c>
      <c r="B69" s="224"/>
      <c r="C69" s="155"/>
      <c r="D69" s="156"/>
      <c r="E69" s="155"/>
      <c r="F69" s="156"/>
      <c r="G69" s="155"/>
      <c r="H69" s="156"/>
      <c r="I69" s="155"/>
      <c r="J69" s="156"/>
      <c r="K69" s="155"/>
      <c r="L69" s="156"/>
      <c r="M69" s="155"/>
      <c r="N69" s="153"/>
      <c r="O69"/>
      <c r="P69"/>
      <c r="Q69"/>
      <c r="R69"/>
      <c r="S69"/>
      <c r="T69"/>
      <c r="U69"/>
      <c r="V69"/>
      <c r="W69"/>
      <c r="X69"/>
    </row>
    <row r="70" spans="1:24" s="154" customFormat="1" ht="12.75">
      <c r="A70" s="227" t="s">
        <v>42</v>
      </c>
      <c r="B70" s="224"/>
      <c r="C70" s="149">
        <v>0</v>
      </c>
      <c r="D70" s="219"/>
      <c r="E70" s="149">
        <v>0</v>
      </c>
      <c r="F70" s="219"/>
      <c r="G70" s="149">
        <v>0</v>
      </c>
      <c r="H70" s="220"/>
      <c r="I70" s="149">
        <v>0</v>
      </c>
      <c r="J70" s="221"/>
      <c r="K70" s="149">
        <v>0</v>
      </c>
      <c r="L70" s="158"/>
      <c r="M70" s="222">
        <f>SUM(C70:K70)</f>
        <v>0</v>
      </c>
      <c r="N70" s="153"/>
      <c r="O70"/>
      <c r="P70"/>
      <c r="Q70"/>
      <c r="R70"/>
      <c r="S70"/>
      <c r="T70"/>
      <c r="U70"/>
      <c r="V70"/>
      <c r="W70"/>
      <c r="X70"/>
    </row>
    <row r="71" spans="1:24" s="154" customFormat="1" ht="12.75">
      <c r="A71" s="227" t="s">
        <v>43</v>
      </c>
      <c r="B71" s="224"/>
      <c r="C71" s="149">
        <v>0</v>
      </c>
      <c r="D71" s="219"/>
      <c r="E71" s="149">
        <v>0</v>
      </c>
      <c r="F71" s="219"/>
      <c r="G71" s="149">
        <v>0</v>
      </c>
      <c r="H71" s="220"/>
      <c r="I71" s="149">
        <v>0</v>
      </c>
      <c r="J71" s="221"/>
      <c r="K71" s="149">
        <v>0</v>
      </c>
      <c r="L71" s="158"/>
      <c r="M71" s="222">
        <f>SUM(C71:K71)</f>
        <v>0</v>
      </c>
      <c r="N71" s="153"/>
      <c r="O71"/>
      <c r="P71"/>
      <c r="Q71"/>
      <c r="R71"/>
      <c r="S71"/>
      <c r="T71"/>
      <c r="U71"/>
      <c r="V71"/>
      <c r="W71"/>
      <c r="X71"/>
    </row>
    <row r="72" spans="1:24" s="154" customFormat="1" ht="12.75">
      <c r="A72" s="227" t="s">
        <v>44</v>
      </c>
      <c r="B72" s="224"/>
      <c r="C72" s="149"/>
      <c r="D72" s="219"/>
      <c r="E72" s="149"/>
      <c r="F72" s="219"/>
      <c r="G72" s="149"/>
      <c r="H72" s="220"/>
      <c r="I72" s="149"/>
      <c r="J72" s="221"/>
      <c r="K72" s="149"/>
      <c r="L72" s="158"/>
      <c r="M72" s="222">
        <f>SUM(C72:K72)</f>
        <v>0</v>
      </c>
      <c r="N72" s="153"/>
      <c r="O72"/>
      <c r="P72"/>
      <c r="Q72"/>
      <c r="R72"/>
      <c r="S72"/>
      <c r="T72"/>
      <c r="U72"/>
      <c r="V72"/>
      <c r="W72"/>
      <c r="X72"/>
    </row>
    <row r="73" spans="1:24" s="154" customFormat="1" ht="12.75">
      <c r="A73" s="217" t="s">
        <v>45</v>
      </c>
      <c r="B73" s="224"/>
      <c r="C73" s="222">
        <f>SUM(C70:C72)</f>
        <v>0</v>
      </c>
      <c r="D73" s="235"/>
      <c r="E73" s="222">
        <f>SUM(E70:E72)</f>
        <v>0</v>
      </c>
      <c r="F73" s="235"/>
      <c r="G73" s="222">
        <f>SUM(G70:G72)</f>
        <v>0</v>
      </c>
      <c r="H73" s="235"/>
      <c r="I73" s="222">
        <f>SUM(I70:I72)</f>
        <v>0</v>
      </c>
      <c r="J73" s="235"/>
      <c r="K73" s="222">
        <f>SUM(K70:K72)</f>
        <v>0</v>
      </c>
      <c r="L73" s="158"/>
      <c r="M73" s="222">
        <f>SUM(C73:K73)</f>
        <v>0</v>
      </c>
      <c r="N73" s="153"/>
      <c r="O73"/>
      <c r="P73"/>
      <c r="Q73"/>
      <c r="R73"/>
      <c r="S73"/>
      <c r="T73"/>
      <c r="U73"/>
      <c r="V73"/>
      <c r="W73"/>
      <c r="X73"/>
    </row>
    <row r="74" spans="1:15" ht="12.75">
      <c r="A74" s="226"/>
      <c r="B74" s="214"/>
      <c r="C74" s="223"/>
      <c r="D74" s="223"/>
      <c r="E74" s="223"/>
      <c r="F74" s="223"/>
      <c r="G74" s="223"/>
      <c r="H74" s="223"/>
      <c r="I74" s="223"/>
      <c r="J74" s="223"/>
      <c r="K74" s="223"/>
      <c r="L74" s="223"/>
      <c r="M74" s="158"/>
      <c r="O74"/>
    </row>
    <row r="75" spans="1:15" ht="12.75">
      <c r="A75" s="226" t="s">
        <v>46</v>
      </c>
      <c r="B75" s="214"/>
      <c r="C75" s="223"/>
      <c r="D75" s="223"/>
      <c r="E75" s="223"/>
      <c r="F75" s="223"/>
      <c r="G75" s="223"/>
      <c r="H75" s="223"/>
      <c r="I75" s="223"/>
      <c r="J75" s="223"/>
      <c r="K75" s="223"/>
      <c r="L75" s="223"/>
      <c r="M75" s="158"/>
      <c r="O75"/>
    </row>
    <row r="76" spans="1:15" ht="12.75">
      <c r="A76" s="218" t="s">
        <v>47</v>
      </c>
      <c r="B76" s="214"/>
      <c r="C76" s="149">
        <v>0</v>
      </c>
      <c r="D76" s="219"/>
      <c r="E76" s="149">
        <v>0</v>
      </c>
      <c r="F76" s="219"/>
      <c r="G76" s="149">
        <v>0</v>
      </c>
      <c r="H76" s="220"/>
      <c r="I76" s="149">
        <v>0</v>
      </c>
      <c r="J76" s="221"/>
      <c r="K76" s="149">
        <v>0</v>
      </c>
      <c r="L76" s="223"/>
      <c r="M76" s="222">
        <f aca="true" t="shared" si="3" ref="M76:M83">SUM(C76:K76)</f>
        <v>0</v>
      </c>
      <c r="O76"/>
    </row>
    <row r="77" spans="1:15" ht="12.75">
      <c r="A77" s="218" t="s">
        <v>48</v>
      </c>
      <c r="B77" s="214"/>
      <c r="C77" s="149">
        <v>0</v>
      </c>
      <c r="D77" s="219"/>
      <c r="E77" s="149">
        <v>0</v>
      </c>
      <c r="F77" s="219"/>
      <c r="G77" s="149">
        <v>0</v>
      </c>
      <c r="H77" s="220"/>
      <c r="I77" s="149">
        <v>0</v>
      </c>
      <c r="J77" s="221"/>
      <c r="K77" s="149">
        <v>0</v>
      </c>
      <c r="L77" s="223"/>
      <c r="M77" s="222">
        <f t="shared" si="3"/>
        <v>0</v>
      </c>
      <c r="O77"/>
    </row>
    <row r="78" spans="1:24" s="152" customFormat="1" ht="12.75">
      <c r="A78" s="218" t="s">
        <v>49</v>
      </c>
      <c r="B78" s="214"/>
      <c r="C78" s="149">
        <v>0</v>
      </c>
      <c r="D78" s="219"/>
      <c r="E78" s="149">
        <v>0</v>
      </c>
      <c r="F78" s="219"/>
      <c r="G78" s="149">
        <v>0</v>
      </c>
      <c r="H78" s="220"/>
      <c r="I78" s="149">
        <v>0</v>
      </c>
      <c r="J78" s="221"/>
      <c r="K78" s="149">
        <v>0</v>
      </c>
      <c r="L78" s="223"/>
      <c r="M78" s="222">
        <f t="shared" si="3"/>
        <v>0</v>
      </c>
      <c r="N78" s="151"/>
      <c r="O78"/>
      <c r="P78"/>
      <c r="Q78"/>
      <c r="R78"/>
      <c r="S78"/>
      <c r="T78"/>
      <c r="U78"/>
      <c r="V78"/>
      <c r="W78"/>
      <c r="X78"/>
    </row>
    <row r="79" spans="1:15" ht="12.75">
      <c r="A79" s="227" t="s">
        <v>50</v>
      </c>
      <c r="B79" s="228"/>
      <c r="C79" s="149">
        <v>0</v>
      </c>
      <c r="D79" s="219"/>
      <c r="E79" s="149">
        <v>0</v>
      </c>
      <c r="F79" s="219"/>
      <c r="G79" s="149">
        <v>0</v>
      </c>
      <c r="H79" s="220"/>
      <c r="I79" s="149">
        <v>0</v>
      </c>
      <c r="J79" s="221"/>
      <c r="K79" s="149">
        <v>0</v>
      </c>
      <c r="L79" s="229"/>
      <c r="M79" s="222">
        <f t="shared" si="3"/>
        <v>0</v>
      </c>
      <c r="O79"/>
    </row>
    <row r="80" spans="1:15" ht="12.75">
      <c r="A80" s="218" t="s">
        <v>51</v>
      </c>
      <c r="B80" s="214"/>
      <c r="C80" s="149">
        <v>0</v>
      </c>
      <c r="D80" s="219"/>
      <c r="E80" s="149">
        <v>0</v>
      </c>
      <c r="F80" s="219"/>
      <c r="G80" s="149">
        <v>0</v>
      </c>
      <c r="H80" s="220"/>
      <c r="I80" s="149">
        <v>0</v>
      </c>
      <c r="J80" s="221"/>
      <c r="K80" s="149">
        <v>0</v>
      </c>
      <c r="L80" s="223"/>
      <c r="M80" s="222">
        <f t="shared" si="3"/>
        <v>0</v>
      </c>
      <c r="O80"/>
    </row>
    <row r="81" spans="1:15" ht="12.75">
      <c r="A81" s="218" t="s">
        <v>52</v>
      </c>
      <c r="B81" s="214"/>
      <c r="C81" s="149">
        <v>0</v>
      </c>
      <c r="D81" s="219"/>
      <c r="E81" s="149">
        <v>0</v>
      </c>
      <c r="F81" s="219"/>
      <c r="G81" s="149">
        <v>0</v>
      </c>
      <c r="H81" s="220"/>
      <c r="I81" s="149">
        <v>0</v>
      </c>
      <c r="J81" s="221"/>
      <c r="K81" s="149">
        <v>0</v>
      </c>
      <c r="L81" s="223"/>
      <c r="M81" s="222">
        <f t="shared" si="3"/>
        <v>0</v>
      </c>
      <c r="O81"/>
    </row>
    <row r="82" spans="1:24" s="146" customFormat="1" ht="12.75">
      <c r="A82" s="218" t="s">
        <v>44</v>
      </c>
      <c r="B82" s="214"/>
      <c r="C82" s="149">
        <v>0</v>
      </c>
      <c r="D82" s="219"/>
      <c r="E82" s="149">
        <v>0</v>
      </c>
      <c r="F82" s="219"/>
      <c r="G82" s="149">
        <v>0</v>
      </c>
      <c r="H82" s="220"/>
      <c r="I82" s="149">
        <v>0</v>
      </c>
      <c r="J82" s="221"/>
      <c r="K82" s="149">
        <v>0</v>
      </c>
      <c r="L82" s="223"/>
      <c r="M82" s="222">
        <f t="shared" si="3"/>
        <v>0</v>
      </c>
      <c r="N82" s="150"/>
      <c r="O82"/>
      <c r="P82"/>
      <c r="Q82"/>
      <c r="R82"/>
      <c r="S82"/>
      <c r="T82"/>
      <c r="U82"/>
      <c r="V82"/>
      <c r="W82"/>
      <c r="X82"/>
    </row>
    <row r="83" spans="1:24" s="154" customFormat="1" ht="12.75">
      <c r="A83" s="226" t="s">
        <v>53</v>
      </c>
      <c r="B83" s="224"/>
      <c r="C83" s="222">
        <f>SUM(C76:C82)</f>
        <v>0</v>
      </c>
      <c r="D83" s="235"/>
      <c r="E83" s="222">
        <f>SUM(E76:E82)</f>
        <v>0</v>
      </c>
      <c r="F83" s="235"/>
      <c r="G83" s="222">
        <f>SUM(G76:G82)</f>
        <v>0</v>
      </c>
      <c r="H83" s="235"/>
      <c r="I83" s="222">
        <f>SUM(I76:I82)</f>
        <v>0</v>
      </c>
      <c r="J83" s="235"/>
      <c r="K83" s="222">
        <f>SUM(K76:K82)</f>
        <v>0</v>
      </c>
      <c r="L83" s="158"/>
      <c r="M83" s="222">
        <f t="shared" si="3"/>
        <v>0</v>
      </c>
      <c r="N83" s="153"/>
      <c r="O83"/>
      <c r="P83"/>
      <c r="Q83"/>
      <c r="R83"/>
      <c r="S83"/>
      <c r="T83"/>
      <c r="U83"/>
      <c r="V83"/>
      <c r="W83"/>
      <c r="X83"/>
    </row>
    <row r="84" spans="1:24" s="154" customFormat="1" ht="12.75">
      <c r="A84" s="226"/>
      <c r="B84" s="224"/>
      <c r="C84" s="158"/>
      <c r="D84" s="158"/>
      <c r="E84" s="158"/>
      <c r="F84" s="158"/>
      <c r="G84" s="158"/>
      <c r="H84" s="158"/>
      <c r="I84" s="158"/>
      <c r="J84" s="158"/>
      <c r="K84" s="158"/>
      <c r="L84" s="158"/>
      <c r="M84" s="158"/>
      <c r="N84" s="153"/>
      <c r="O84"/>
      <c r="P84"/>
      <c r="Q84"/>
      <c r="R84"/>
      <c r="S84"/>
      <c r="T84"/>
      <c r="U84"/>
      <c r="V84"/>
      <c r="W84"/>
      <c r="X84"/>
    </row>
    <row r="85" spans="1:24" s="154" customFormat="1" ht="12.75">
      <c r="A85" s="226" t="s">
        <v>54</v>
      </c>
      <c r="B85" s="224"/>
      <c r="C85" s="158"/>
      <c r="D85" s="158"/>
      <c r="E85" s="158"/>
      <c r="F85" s="158"/>
      <c r="G85" s="158"/>
      <c r="H85" s="158"/>
      <c r="I85" s="158"/>
      <c r="J85" s="158"/>
      <c r="K85" s="158"/>
      <c r="L85" s="158"/>
      <c r="M85" s="158"/>
      <c r="N85" s="153"/>
      <c r="O85"/>
      <c r="P85"/>
      <c r="Q85"/>
      <c r="R85"/>
      <c r="S85"/>
      <c r="T85"/>
      <c r="U85"/>
      <c r="V85"/>
      <c r="W85"/>
      <c r="X85"/>
    </row>
    <row r="86" spans="1:24" s="154" customFormat="1" ht="12.75">
      <c r="A86" s="227" t="s">
        <v>84</v>
      </c>
      <c r="B86" s="224"/>
      <c r="C86" s="149">
        <v>0</v>
      </c>
      <c r="D86" s="219"/>
      <c r="E86" s="149">
        <v>0</v>
      </c>
      <c r="F86" s="219"/>
      <c r="G86" s="149">
        <v>0</v>
      </c>
      <c r="H86" s="220"/>
      <c r="I86" s="149">
        <v>0</v>
      </c>
      <c r="J86" s="221"/>
      <c r="K86" s="149">
        <v>0</v>
      </c>
      <c r="L86" s="158"/>
      <c r="M86" s="222">
        <f aca="true" t="shared" si="4" ref="M86:M91">SUM(C86:K86)</f>
        <v>0</v>
      </c>
      <c r="N86" s="153"/>
      <c r="O86"/>
      <c r="P86"/>
      <c r="Q86"/>
      <c r="R86"/>
      <c r="S86"/>
      <c r="T86"/>
      <c r="U86"/>
      <c r="V86"/>
      <c r="W86"/>
      <c r="X86"/>
    </row>
    <row r="87" spans="1:24" s="154" customFormat="1" ht="12.75">
      <c r="A87" s="227" t="s">
        <v>85</v>
      </c>
      <c r="B87" s="224"/>
      <c r="C87" s="149">
        <v>0</v>
      </c>
      <c r="D87" s="219"/>
      <c r="E87" s="149">
        <v>0</v>
      </c>
      <c r="F87" s="219"/>
      <c r="G87" s="149">
        <v>0</v>
      </c>
      <c r="H87" s="220"/>
      <c r="I87" s="149">
        <v>0</v>
      </c>
      <c r="J87" s="221"/>
      <c r="K87" s="149">
        <v>0</v>
      </c>
      <c r="L87" s="158"/>
      <c r="M87" s="222">
        <f t="shared" si="4"/>
        <v>0</v>
      </c>
      <c r="N87" s="153"/>
      <c r="O87"/>
      <c r="P87"/>
      <c r="Q87"/>
      <c r="R87"/>
      <c r="S87"/>
      <c r="T87"/>
      <c r="U87"/>
      <c r="V87"/>
      <c r="W87"/>
      <c r="X87"/>
    </row>
    <row r="88" spans="1:24" s="154" customFormat="1" ht="12.75">
      <c r="A88" s="227" t="s">
        <v>86</v>
      </c>
      <c r="B88" s="224"/>
      <c r="C88" s="149">
        <v>0</v>
      </c>
      <c r="D88" s="219"/>
      <c r="E88" s="149">
        <v>0</v>
      </c>
      <c r="F88" s="219"/>
      <c r="G88" s="149">
        <v>0</v>
      </c>
      <c r="H88" s="220"/>
      <c r="I88" s="149">
        <v>0</v>
      </c>
      <c r="J88" s="221"/>
      <c r="K88" s="149">
        <v>0</v>
      </c>
      <c r="L88" s="158"/>
      <c r="M88" s="222">
        <f t="shared" si="4"/>
        <v>0</v>
      </c>
      <c r="N88" s="153"/>
      <c r="O88"/>
      <c r="P88"/>
      <c r="Q88"/>
      <c r="R88"/>
      <c r="S88"/>
      <c r="T88"/>
      <c r="U88"/>
      <c r="V88"/>
      <c r="W88"/>
      <c r="X88"/>
    </row>
    <row r="89" spans="1:24" s="154" customFormat="1" ht="12.75">
      <c r="A89" s="227" t="s">
        <v>58</v>
      </c>
      <c r="B89" s="224"/>
      <c r="C89" s="149">
        <v>0</v>
      </c>
      <c r="D89" s="219"/>
      <c r="E89" s="149">
        <v>0</v>
      </c>
      <c r="F89" s="219"/>
      <c r="G89" s="149">
        <v>0</v>
      </c>
      <c r="H89" s="220"/>
      <c r="I89" s="149">
        <v>0</v>
      </c>
      <c r="J89" s="221"/>
      <c r="K89" s="149">
        <v>0</v>
      </c>
      <c r="L89" s="158"/>
      <c r="M89" s="222">
        <f t="shared" si="4"/>
        <v>0</v>
      </c>
      <c r="N89" s="153"/>
      <c r="O89"/>
      <c r="P89"/>
      <c r="Q89"/>
      <c r="R89"/>
      <c r="S89"/>
      <c r="T89"/>
      <c r="U89"/>
      <c r="V89"/>
      <c r="W89"/>
      <c r="X89"/>
    </row>
    <row r="90" spans="1:24" s="154" customFormat="1" ht="12.75">
      <c r="A90" s="227" t="s">
        <v>44</v>
      </c>
      <c r="B90" s="224"/>
      <c r="C90" s="149">
        <v>0</v>
      </c>
      <c r="D90" s="219"/>
      <c r="E90" s="149">
        <v>0</v>
      </c>
      <c r="F90" s="219"/>
      <c r="G90" s="149">
        <v>0</v>
      </c>
      <c r="H90" s="220"/>
      <c r="I90" s="149">
        <v>0</v>
      </c>
      <c r="J90" s="221"/>
      <c r="K90" s="149">
        <v>0</v>
      </c>
      <c r="L90" s="158"/>
      <c r="M90" s="222">
        <f t="shared" si="4"/>
        <v>0</v>
      </c>
      <c r="N90" s="153"/>
      <c r="O90"/>
      <c r="P90"/>
      <c r="Q90"/>
      <c r="R90"/>
      <c r="S90"/>
      <c r="T90"/>
      <c r="U90"/>
      <c r="V90"/>
      <c r="W90"/>
      <c r="X90"/>
    </row>
    <row r="91" spans="1:24" s="154" customFormat="1" ht="12.75">
      <c r="A91" s="226" t="s">
        <v>87</v>
      </c>
      <c r="B91" s="224"/>
      <c r="C91" s="222">
        <f>SUM(C86:C90)</f>
        <v>0</v>
      </c>
      <c r="D91" s="235"/>
      <c r="E91" s="222">
        <f>SUM(E86:E90)</f>
        <v>0</v>
      </c>
      <c r="F91" s="235"/>
      <c r="G91" s="222">
        <f>SUM(G86:G90)</f>
        <v>0</v>
      </c>
      <c r="H91" s="235"/>
      <c r="I91" s="222">
        <f>SUM(I86:I90)</f>
        <v>0</v>
      </c>
      <c r="J91" s="235"/>
      <c r="K91" s="222">
        <f>SUM(K86:K90)</f>
        <v>0</v>
      </c>
      <c r="L91" s="158"/>
      <c r="M91" s="222">
        <f t="shared" si="4"/>
        <v>0</v>
      </c>
      <c r="N91" s="153"/>
      <c r="O91"/>
      <c r="P91"/>
      <c r="Q91"/>
      <c r="R91"/>
      <c r="S91"/>
      <c r="T91"/>
      <c r="U91"/>
      <c r="V91"/>
      <c r="W91"/>
      <c r="X91"/>
    </row>
    <row r="92" spans="1:24" s="154" customFormat="1" ht="12.75">
      <c r="A92" s="226"/>
      <c r="B92" s="224"/>
      <c r="C92" s="158"/>
      <c r="D92" s="158"/>
      <c r="E92" s="158"/>
      <c r="F92" s="158"/>
      <c r="G92" s="158"/>
      <c r="H92" s="158"/>
      <c r="I92" s="158"/>
      <c r="J92" s="158"/>
      <c r="K92" s="158"/>
      <c r="L92" s="158"/>
      <c r="M92" s="158"/>
      <c r="N92" s="153"/>
      <c r="O92"/>
      <c r="P92"/>
      <c r="Q92"/>
      <c r="R92"/>
      <c r="S92"/>
      <c r="T92"/>
      <c r="U92"/>
      <c r="V92"/>
      <c r="W92"/>
      <c r="X92"/>
    </row>
    <row r="93" spans="1:24" s="152" customFormat="1" ht="12.75">
      <c r="A93" s="226" t="s">
        <v>61</v>
      </c>
      <c r="B93" s="228"/>
      <c r="C93" s="229"/>
      <c r="D93" s="229"/>
      <c r="E93" s="229"/>
      <c r="F93" s="229"/>
      <c r="G93" s="229"/>
      <c r="H93" s="229"/>
      <c r="I93" s="229"/>
      <c r="J93" s="229"/>
      <c r="K93" s="229"/>
      <c r="L93" s="229"/>
      <c r="M93" s="158"/>
      <c r="N93" s="151"/>
      <c r="O93"/>
      <c r="P93"/>
      <c r="Q93"/>
      <c r="R93"/>
      <c r="S93"/>
      <c r="T93"/>
      <c r="U93"/>
      <c r="V93"/>
      <c r="W93"/>
      <c r="X93"/>
    </row>
    <row r="94" spans="1:24" s="152" customFormat="1" ht="12.75">
      <c r="A94" s="227" t="s">
        <v>62</v>
      </c>
      <c r="B94" s="228"/>
      <c r="C94" s="149">
        <v>0</v>
      </c>
      <c r="D94" s="219"/>
      <c r="E94" s="149">
        <v>0</v>
      </c>
      <c r="F94" s="219"/>
      <c r="G94" s="149">
        <v>0</v>
      </c>
      <c r="H94" s="220"/>
      <c r="I94" s="149">
        <v>0</v>
      </c>
      <c r="J94" s="221"/>
      <c r="K94" s="149">
        <v>0</v>
      </c>
      <c r="L94" s="229"/>
      <c r="M94" s="222">
        <f>SUM(C94:K94)</f>
        <v>0</v>
      </c>
      <c r="N94" s="151"/>
      <c r="O94"/>
      <c r="P94"/>
      <c r="Q94"/>
      <c r="R94"/>
      <c r="S94"/>
      <c r="T94"/>
      <c r="U94"/>
      <c r="V94"/>
      <c r="W94"/>
      <c r="X94"/>
    </row>
    <row r="95" spans="1:24" s="152" customFormat="1" ht="12.75">
      <c r="A95" s="227" t="s">
        <v>63</v>
      </c>
      <c r="B95" s="228"/>
      <c r="C95" s="149">
        <v>0</v>
      </c>
      <c r="D95" s="219"/>
      <c r="E95" s="149">
        <v>0</v>
      </c>
      <c r="F95" s="219"/>
      <c r="G95" s="149">
        <v>0</v>
      </c>
      <c r="H95" s="220"/>
      <c r="I95" s="149">
        <v>0</v>
      </c>
      <c r="J95" s="221"/>
      <c r="K95" s="149">
        <v>0</v>
      </c>
      <c r="L95" s="229"/>
      <c r="M95" s="222">
        <f>SUM(C95:K95)</f>
        <v>0</v>
      </c>
      <c r="N95" s="151"/>
      <c r="O95"/>
      <c r="P95"/>
      <c r="Q95"/>
      <c r="R95"/>
      <c r="S95"/>
      <c r="T95"/>
      <c r="U95"/>
      <c r="V95"/>
      <c r="W95"/>
      <c r="X95"/>
    </row>
    <row r="96" spans="1:24" s="152" customFormat="1" ht="12.75">
      <c r="A96" s="227" t="s">
        <v>64</v>
      </c>
      <c r="B96" s="228"/>
      <c r="C96" s="149">
        <v>0</v>
      </c>
      <c r="D96" s="219"/>
      <c r="E96" s="149">
        <v>0</v>
      </c>
      <c r="F96" s="219"/>
      <c r="G96" s="149">
        <v>0</v>
      </c>
      <c r="H96" s="220"/>
      <c r="I96" s="149">
        <v>0</v>
      </c>
      <c r="J96" s="221"/>
      <c r="K96" s="149">
        <v>0</v>
      </c>
      <c r="L96" s="229"/>
      <c r="M96" s="222">
        <f>SUM(C96:K96)</f>
        <v>0</v>
      </c>
      <c r="N96" s="151"/>
      <c r="O96"/>
      <c r="P96"/>
      <c r="Q96"/>
      <c r="R96"/>
      <c r="S96"/>
      <c r="T96"/>
      <c r="U96"/>
      <c r="V96"/>
      <c r="W96"/>
      <c r="X96"/>
    </row>
    <row r="97" spans="1:24" s="152" customFormat="1" ht="12.75">
      <c r="A97" s="227" t="s">
        <v>44</v>
      </c>
      <c r="B97" s="228"/>
      <c r="C97" s="149">
        <v>0</v>
      </c>
      <c r="D97" s="219"/>
      <c r="E97" s="149">
        <v>0</v>
      </c>
      <c r="F97" s="219"/>
      <c r="G97" s="149">
        <v>0</v>
      </c>
      <c r="H97" s="220"/>
      <c r="I97" s="149">
        <v>0</v>
      </c>
      <c r="J97" s="221"/>
      <c r="K97" s="149">
        <v>0</v>
      </c>
      <c r="L97" s="229"/>
      <c r="M97" s="222">
        <f>SUM(C97:K97)</f>
        <v>0</v>
      </c>
      <c r="N97" s="151"/>
      <c r="O97"/>
      <c r="P97"/>
      <c r="Q97"/>
      <c r="R97"/>
      <c r="S97"/>
      <c r="T97"/>
      <c r="U97"/>
      <c r="V97"/>
      <c r="W97"/>
      <c r="X97"/>
    </row>
    <row r="98" spans="1:24" s="154" customFormat="1" ht="12.75">
      <c r="A98" s="226" t="s">
        <v>65</v>
      </c>
      <c r="B98" s="224"/>
      <c r="C98" s="222">
        <f>SUM(C94:C97)</f>
        <v>0</v>
      </c>
      <c r="D98" s="235"/>
      <c r="E98" s="222">
        <f>SUM(E94:E97)</f>
        <v>0</v>
      </c>
      <c r="F98" s="235"/>
      <c r="G98" s="222">
        <f>SUM(G94:G97)</f>
        <v>0</v>
      </c>
      <c r="H98" s="235"/>
      <c r="I98" s="222">
        <f>SUM(I94:I97)</f>
        <v>0</v>
      </c>
      <c r="J98" s="235"/>
      <c r="K98" s="222">
        <f>SUM(K94:K97)</f>
        <v>0</v>
      </c>
      <c r="L98" s="158"/>
      <c r="M98" s="222">
        <f>SUM(C98:K98)</f>
        <v>0</v>
      </c>
      <c r="N98" s="153"/>
      <c r="O98"/>
      <c r="P98"/>
      <c r="Q98"/>
      <c r="R98"/>
      <c r="S98"/>
      <c r="T98"/>
      <c r="U98"/>
      <c r="V98"/>
      <c r="W98"/>
      <c r="X98"/>
    </row>
    <row r="99" spans="1:24" s="154" customFormat="1" ht="12.75">
      <c r="A99" s="226"/>
      <c r="B99" s="224"/>
      <c r="C99" s="158"/>
      <c r="D99" s="158"/>
      <c r="E99" s="158"/>
      <c r="F99" s="158"/>
      <c r="G99" s="158"/>
      <c r="H99" s="158"/>
      <c r="I99" s="158"/>
      <c r="J99" s="158"/>
      <c r="K99" s="158"/>
      <c r="L99" s="158"/>
      <c r="M99" s="158"/>
      <c r="N99" s="153"/>
      <c r="O99"/>
      <c r="P99"/>
      <c r="Q99"/>
      <c r="R99"/>
      <c r="S99"/>
      <c r="T99"/>
      <c r="U99"/>
      <c r="V99"/>
      <c r="W99"/>
      <c r="X99"/>
    </row>
    <row r="100" spans="1:24" s="154" customFormat="1" ht="12.75">
      <c r="A100" s="226" t="s">
        <v>66</v>
      </c>
      <c r="B100" s="228"/>
      <c r="C100" s="158"/>
      <c r="D100" s="158"/>
      <c r="E100" s="158"/>
      <c r="F100" s="158"/>
      <c r="G100" s="158"/>
      <c r="H100" s="158"/>
      <c r="I100" s="158"/>
      <c r="J100" s="158"/>
      <c r="K100" s="158"/>
      <c r="L100" s="158"/>
      <c r="M100" s="158"/>
      <c r="N100" s="153"/>
      <c r="O100"/>
      <c r="P100"/>
      <c r="Q100"/>
      <c r="R100"/>
      <c r="S100"/>
      <c r="T100"/>
      <c r="U100"/>
      <c r="V100"/>
      <c r="W100"/>
      <c r="X100"/>
    </row>
    <row r="101" spans="1:24" s="154" customFormat="1" ht="12.75">
      <c r="A101" s="227" t="s">
        <v>88</v>
      </c>
      <c r="B101" s="228"/>
      <c r="C101" s="149">
        <v>0</v>
      </c>
      <c r="D101" s="219"/>
      <c r="E101" s="149">
        <v>0</v>
      </c>
      <c r="F101" s="219"/>
      <c r="G101" s="149">
        <v>0</v>
      </c>
      <c r="H101" s="220"/>
      <c r="I101" s="149">
        <v>0</v>
      </c>
      <c r="J101" s="221"/>
      <c r="K101" s="149">
        <v>0</v>
      </c>
      <c r="L101" s="158"/>
      <c r="M101" s="222">
        <f aca="true" t="shared" si="5" ref="M101:M106">SUM(C101:K101)</f>
        <v>0</v>
      </c>
      <c r="N101" s="153"/>
      <c r="O101"/>
      <c r="P101"/>
      <c r="Q101"/>
      <c r="R101"/>
      <c r="S101"/>
      <c r="T101"/>
      <c r="U101"/>
      <c r="V101"/>
      <c r="W101"/>
      <c r="X101"/>
    </row>
    <row r="102" spans="1:24" s="154" customFormat="1" ht="12.75">
      <c r="A102" s="227" t="s">
        <v>68</v>
      </c>
      <c r="B102" s="228"/>
      <c r="C102" s="149">
        <v>0</v>
      </c>
      <c r="D102" s="219"/>
      <c r="E102" s="149">
        <v>0</v>
      </c>
      <c r="F102" s="219"/>
      <c r="G102" s="149">
        <v>0</v>
      </c>
      <c r="H102" s="220"/>
      <c r="I102" s="149">
        <v>0</v>
      </c>
      <c r="J102" s="221"/>
      <c r="K102" s="149">
        <v>0</v>
      </c>
      <c r="L102" s="158"/>
      <c r="M102" s="222">
        <f t="shared" si="5"/>
        <v>0</v>
      </c>
      <c r="N102" s="153"/>
      <c r="O102"/>
      <c r="P102"/>
      <c r="Q102"/>
      <c r="R102"/>
      <c r="S102"/>
      <c r="T102"/>
      <c r="U102"/>
      <c r="V102"/>
      <c r="W102"/>
      <c r="X102"/>
    </row>
    <row r="103" spans="1:24" s="154" customFormat="1" ht="12.75">
      <c r="A103" s="227" t="s">
        <v>64</v>
      </c>
      <c r="B103" s="228"/>
      <c r="C103" s="149">
        <v>0</v>
      </c>
      <c r="D103" s="219"/>
      <c r="E103" s="149">
        <v>0</v>
      </c>
      <c r="F103" s="219"/>
      <c r="G103" s="149">
        <v>0</v>
      </c>
      <c r="H103" s="220"/>
      <c r="I103" s="149">
        <v>0</v>
      </c>
      <c r="J103" s="221"/>
      <c r="K103" s="149">
        <v>0</v>
      </c>
      <c r="L103" s="158"/>
      <c r="M103" s="222">
        <f t="shared" si="5"/>
        <v>0</v>
      </c>
      <c r="N103" s="153"/>
      <c r="O103"/>
      <c r="P103"/>
      <c r="Q103"/>
      <c r="R103"/>
      <c r="S103"/>
      <c r="T103"/>
      <c r="U103"/>
      <c r="V103"/>
      <c r="W103"/>
      <c r="X103"/>
    </row>
    <row r="104" spans="1:24" s="154" customFormat="1" ht="12.75">
      <c r="A104" s="227" t="s">
        <v>69</v>
      </c>
      <c r="B104" s="228"/>
      <c r="C104" s="149">
        <v>0</v>
      </c>
      <c r="D104" s="219"/>
      <c r="E104" s="149">
        <v>0</v>
      </c>
      <c r="F104" s="219"/>
      <c r="G104" s="149">
        <v>0</v>
      </c>
      <c r="H104" s="220"/>
      <c r="I104" s="149">
        <v>0</v>
      </c>
      <c r="J104" s="221"/>
      <c r="K104" s="149">
        <v>0</v>
      </c>
      <c r="L104" s="158"/>
      <c r="M104" s="222">
        <f t="shared" si="5"/>
        <v>0</v>
      </c>
      <c r="N104" s="153"/>
      <c r="O104"/>
      <c r="P104"/>
      <c r="Q104"/>
      <c r="R104"/>
      <c r="S104"/>
      <c r="T104"/>
      <c r="U104"/>
      <c r="V104"/>
      <c r="W104"/>
      <c r="X104"/>
    </row>
    <row r="105" spans="1:24" s="154" customFormat="1" ht="12.75">
      <c r="A105" s="227" t="s">
        <v>44</v>
      </c>
      <c r="B105" s="228"/>
      <c r="C105" s="149">
        <v>0</v>
      </c>
      <c r="D105" s="219"/>
      <c r="E105" s="149">
        <v>0</v>
      </c>
      <c r="F105" s="219"/>
      <c r="G105" s="149">
        <v>0</v>
      </c>
      <c r="H105" s="220"/>
      <c r="I105" s="149">
        <v>0</v>
      </c>
      <c r="J105" s="221"/>
      <c r="K105" s="149">
        <v>0</v>
      </c>
      <c r="L105" s="158"/>
      <c r="M105" s="222">
        <f t="shared" si="5"/>
        <v>0</v>
      </c>
      <c r="N105" s="153"/>
      <c r="O105"/>
      <c r="P105"/>
      <c r="Q105"/>
      <c r="R105"/>
      <c r="S105"/>
      <c r="T105"/>
      <c r="U105"/>
      <c r="V105"/>
      <c r="W105"/>
      <c r="X105"/>
    </row>
    <row r="106" spans="1:24" s="154" customFormat="1" ht="12.75">
      <c r="A106" s="226" t="s">
        <v>89</v>
      </c>
      <c r="B106" s="224"/>
      <c r="C106" s="222">
        <f>SUM(C101:C105)</f>
        <v>0</v>
      </c>
      <c r="D106" s="235"/>
      <c r="E106" s="222">
        <f>SUM(E101:E105)</f>
        <v>0</v>
      </c>
      <c r="F106" s="235"/>
      <c r="G106" s="222">
        <f>SUM(G101:G105)</f>
        <v>0</v>
      </c>
      <c r="H106" s="235"/>
      <c r="I106" s="222">
        <f>SUM(I101:I105)</f>
        <v>0</v>
      </c>
      <c r="J106" s="235"/>
      <c r="K106" s="222">
        <f>SUM(K101:K105)</f>
        <v>0</v>
      </c>
      <c r="L106" s="158"/>
      <c r="M106" s="222">
        <f t="shared" si="5"/>
        <v>0</v>
      </c>
      <c r="N106" s="153"/>
      <c r="O106"/>
      <c r="P106"/>
      <c r="Q106"/>
      <c r="R106"/>
      <c r="S106"/>
      <c r="T106"/>
      <c r="U106"/>
      <c r="V106"/>
      <c r="W106"/>
      <c r="X106"/>
    </row>
    <row r="107" spans="1:24" s="154" customFormat="1" ht="12.75">
      <c r="A107" s="226"/>
      <c r="B107" s="224"/>
      <c r="C107" s="232"/>
      <c r="D107" s="158"/>
      <c r="E107" s="232"/>
      <c r="F107" s="158"/>
      <c r="G107" s="232"/>
      <c r="H107" s="158"/>
      <c r="I107" s="232"/>
      <c r="J107" s="158"/>
      <c r="K107" s="232"/>
      <c r="L107" s="158"/>
      <c r="M107" s="232"/>
      <c r="N107" s="153"/>
      <c r="O107"/>
      <c r="P107"/>
      <c r="Q107"/>
      <c r="R107"/>
      <c r="S107"/>
      <c r="T107"/>
      <c r="U107"/>
      <c r="V107"/>
      <c r="W107"/>
      <c r="X107"/>
    </row>
    <row r="108" spans="1:24" s="154" customFormat="1" ht="12.75">
      <c r="A108" s="226" t="s">
        <v>90</v>
      </c>
      <c r="B108" s="224"/>
      <c r="C108" s="232"/>
      <c r="D108" s="158"/>
      <c r="E108" s="232"/>
      <c r="F108" s="158"/>
      <c r="G108" s="232"/>
      <c r="H108" s="158"/>
      <c r="I108" s="232"/>
      <c r="J108" s="158"/>
      <c r="K108" s="232"/>
      <c r="L108" s="158"/>
      <c r="M108" s="232"/>
      <c r="N108" s="153"/>
      <c r="O108"/>
      <c r="P108"/>
      <c r="Q108"/>
      <c r="R108"/>
      <c r="S108"/>
      <c r="T108"/>
      <c r="U108"/>
      <c r="V108"/>
      <c r="W108"/>
      <c r="X108"/>
    </row>
    <row r="109" spans="1:24" s="154" customFormat="1" ht="12.75">
      <c r="A109" s="227" t="s">
        <v>64</v>
      </c>
      <c r="B109" s="224"/>
      <c r="C109" s="149">
        <v>0</v>
      </c>
      <c r="D109" s="219"/>
      <c r="E109" s="149">
        <v>0</v>
      </c>
      <c r="F109" s="219"/>
      <c r="G109" s="149">
        <v>0</v>
      </c>
      <c r="H109" s="220"/>
      <c r="I109" s="149">
        <v>0</v>
      </c>
      <c r="J109" s="221"/>
      <c r="K109" s="149">
        <v>0</v>
      </c>
      <c r="L109" s="158"/>
      <c r="M109" s="222">
        <f aca="true" t="shared" si="6" ref="M109:M115">SUM(C109:K109)</f>
        <v>0</v>
      </c>
      <c r="N109" s="153"/>
      <c r="O109"/>
      <c r="P109"/>
      <c r="Q109"/>
      <c r="R109"/>
      <c r="S109"/>
      <c r="T109"/>
      <c r="U109"/>
      <c r="V109"/>
      <c r="W109"/>
      <c r="X109"/>
    </row>
    <row r="110" spans="1:24" s="154" customFormat="1" ht="12.75">
      <c r="A110" s="227" t="s">
        <v>91</v>
      </c>
      <c r="B110" s="224"/>
      <c r="C110" s="149">
        <v>0</v>
      </c>
      <c r="D110" s="219"/>
      <c r="E110" s="149">
        <v>0</v>
      </c>
      <c r="F110" s="219"/>
      <c r="G110" s="149">
        <v>0</v>
      </c>
      <c r="H110" s="220"/>
      <c r="I110" s="149">
        <v>0</v>
      </c>
      <c r="J110" s="221"/>
      <c r="K110" s="149">
        <v>0</v>
      </c>
      <c r="L110" s="158"/>
      <c r="M110" s="222">
        <f t="shared" si="6"/>
        <v>0</v>
      </c>
      <c r="N110" s="153"/>
      <c r="O110"/>
      <c r="P110"/>
      <c r="Q110"/>
      <c r="R110"/>
      <c r="S110"/>
      <c r="T110"/>
      <c r="U110"/>
      <c r="V110"/>
      <c r="W110"/>
      <c r="X110"/>
    </row>
    <row r="111" spans="1:24" s="154" customFormat="1" ht="12.75">
      <c r="A111" s="227" t="s">
        <v>92</v>
      </c>
      <c r="B111" s="224"/>
      <c r="C111" s="149">
        <v>0</v>
      </c>
      <c r="D111" s="219"/>
      <c r="E111" s="149">
        <v>0</v>
      </c>
      <c r="F111" s="219"/>
      <c r="G111" s="149">
        <v>0</v>
      </c>
      <c r="H111" s="220"/>
      <c r="I111" s="149">
        <v>0</v>
      </c>
      <c r="J111" s="221"/>
      <c r="K111" s="149">
        <v>0</v>
      </c>
      <c r="L111" s="158"/>
      <c r="M111" s="222">
        <f t="shared" si="6"/>
        <v>0</v>
      </c>
      <c r="N111" s="153"/>
      <c r="O111"/>
      <c r="P111"/>
      <c r="Q111"/>
      <c r="R111"/>
      <c r="S111"/>
      <c r="T111"/>
      <c r="U111"/>
      <c r="V111"/>
      <c r="W111"/>
      <c r="X111"/>
    </row>
    <row r="112" spans="1:24" s="154" customFormat="1" ht="12.75">
      <c r="A112" s="227" t="s">
        <v>93</v>
      </c>
      <c r="B112" s="224"/>
      <c r="C112" s="149">
        <v>0</v>
      </c>
      <c r="D112" s="219"/>
      <c r="E112" s="149">
        <v>0</v>
      </c>
      <c r="F112" s="219"/>
      <c r="G112" s="149">
        <v>0</v>
      </c>
      <c r="H112" s="220"/>
      <c r="I112" s="149">
        <v>0</v>
      </c>
      <c r="J112" s="221"/>
      <c r="K112" s="149">
        <v>0</v>
      </c>
      <c r="L112" s="158"/>
      <c r="M112" s="222">
        <f t="shared" si="6"/>
        <v>0</v>
      </c>
      <c r="N112" s="153"/>
      <c r="O112"/>
      <c r="P112"/>
      <c r="Q112"/>
      <c r="R112"/>
      <c r="S112"/>
      <c r="T112"/>
      <c r="U112"/>
      <c r="V112"/>
      <c r="W112"/>
      <c r="X112"/>
    </row>
    <row r="113" spans="1:24" s="154" customFormat="1" ht="12.75">
      <c r="A113" s="227" t="s">
        <v>50</v>
      </c>
      <c r="B113" s="224"/>
      <c r="C113" s="149">
        <v>0</v>
      </c>
      <c r="D113" s="219"/>
      <c r="E113" s="149">
        <v>0</v>
      </c>
      <c r="F113" s="219"/>
      <c r="G113" s="149">
        <v>0</v>
      </c>
      <c r="H113" s="220"/>
      <c r="I113" s="149">
        <v>0</v>
      </c>
      <c r="J113" s="221"/>
      <c r="K113" s="149">
        <v>0</v>
      </c>
      <c r="L113" s="158"/>
      <c r="M113" s="222">
        <f t="shared" si="6"/>
        <v>0</v>
      </c>
      <c r="N113" s="153"/>
      <c r="O113"/>
      <c r="P113"/>
      <c r="Q113"/>
      <c r="R113"/>
      <c r="S113"/>
      <c r="T113"/>
      <c r="U113"/>
      <c r="V113"/>
      <c r="W113"/>
      <c r="X113"/>
    </row>
    <row r="114" spans="1:24" s="154" customFormat="1" ht="12.75">
      <c r="A114" s="227" t="s">
        <v>44</v>
      </c>
      <c r="B114" s="224"/>
      <c r="C114" s="149">
        <v>0</v>
      </c>
      <c r="D114" s="219"/>
      <c r="E114" s="149">
        <v>0</v>
      </c>
      <c r="F114" s="219"/>
      <c r="G114" s="149">
        <v>0</v>
      </c>
      <c r="H114" s="220"/>
      <c r="I114" s="149">
        <v>0</v>
      </c>
      <c r="J114" s="221"/>
      <c r="K114" s="149">
        <v>0</v>
      </c>
      <c r="L114" s="158"/>
      <c r="M114" s="222">
        <f t="shared" si="6"/>
        <v>0</v>
      </c>
      <c r="N114" s="153"/>
      <c r="O114"/>
      <c r="P114"/>
      <c r="Q114"/>
      <c r="R114"/>
      <c r="S114"/>
      <c r="T114"/>
      <c r="U114"/>
      <c r="V114"/>
      <c r="W114"/>
      <c r="X114"/>
    </row>
    <row r="115" spans="1:24" s="154" customFormat="1" ht="12.75">
      <c r="A115" s="226" t="s">
        <v>94</v>
      </c>
      <c r="B115" s="224"/>
      <c r="C115" s="222">
        <f>SUM(C109:C114)</f>
        <v>0</v>
      </c>
      <c r="D115" s="235"/>
      <c r="E115" s="222">
        <f>SUM(E109:E114)</f>
        <v>0</v>
      </c>
      <c r="F115" s="235"/>
      <c r="G115" s="222">
        <f>SUM(G109:G114)</f>
        <v>0</v>
      </c>
      <c r="H115" s="235"/>
      <c r="I115" s="222">
        <f>SUM(I109:I114)</f>
        <v>0</v>
      </c>
      <c r="J115" s="235"/>
      <c r="K115" s="222">
        <f>SUM(K109:K114)</f>
        <v>0</v>
      </c>
      <c r="L115" s="158"/>
      <c r="M115" s="222">
        <f t="shared" si="6"/>
        <v>0</v>
      </c>
      <c r="N115" s="153"/>
      <c r="O115"/>
      <c r="P115"/>
      <c r="Q115"/>
      <c r="R115"/>
      <c r="S115"/>
      <c r="T115"/>
      <c r="U115"/>
      <c r="V115"/>
      <c r="W115"/>
      <c r="X115"/>
    </row>
    <row r="116" spans="1:24" s="154" customFormat="1" ht="12.75">
      <c r="A116" s="226"/>
      <c r="B116" s="224"/>
      <c r="C116" s="158"/>
      <c r="D116" s="158"/>
      <c r="E116" s="158"/>
      <c r="F116" s="158"/>
      <c r="G116" s="158"/>
      <c r="H116" s="158"/>
      <c r="I116" s="158"/>
      <c r="J116" s="158"/>
      <c r="K116" s="158"/>
      <c r="L116" s="158"/>
      <c r="M116" s="158"/>
      <c r="N116" s="153"/>
      <c r="O116"/>
      <c r="P116"/>
      <c r="Q116"/>
      <c r="R116"/>
      <c r="S116"/>
      <c r="T116"/>
      <c r="U116"/>
      <c r="V116"/>
      <c r="W116"/>
      <c r="X116"/>
    </row>
    <row r="117" spans="1:24" s="154" customFormat="1" ht="12.75">
      <c r="A117" s="226" t="s">
        <v>95</v>
      </c>
      <c r="B117" s="224"/>
      <c r="C117" s="158"/>
      <c r="D117" s="158"/>
      <c r="E117" s="158"/>
      <c r="F117" s="158"/>
      <c r="G117" s="158"/>
      <c r="H117" s="158"/>
      <c r="I117" s="158"/>
      <c r="J117" s="158"/>
      <c r="K117" s="158"/>
      <c r="L117" s="158"/>
      <c r="M117" s="158"/>
      <c r="N117" s="153"/>
      <c r="O117"/>
      <c r="P117"/>
      <c r="Q117"/>
      <c r="R117"/>
      <c r="S117"/>
      <c r="T117"/>
      <c r="U117"/>
      <c r="V117"/>
      <c r="W117"/>
      <c r="X117"/>
    </row>
    <row r="118" spans="1:24" s="154" customFormat="1" ht="12.75">
      <c r="A118" s="227" t="s">
        <v>96</v>
      </c>
      <c r="B118" s="224"/>
      <c r="C118" s="149">
        <v>0</v>
      </c>
      <c r="D118" s="219"/>
      <c r="E118" s="149">
        <v>0</v>
      </c>
      <c r="F118" s="219"/>
      <c r="G118" s="149">
        <v>0</v>
      </c>
      <c r="H118" s="220"/>
      <c r="I118" s="149">
        <v>0</v>
      </c>
      <c r="J118" s="221"/>
      <c r="K118" s="149">
        <v>0</v>
      </c>
      <c r="L118" s="158"/>
      <c r="M118" s="222">
        <f aca="true" t="shared" si="7" ref="M118:M123">SUM(C118:K118)</f>
        <v>0</v>
      </c>
      <c r="N118" s="153"/>
      <c r="O118"/>
      <c r="P118"/>
      <c r="Q118"/>
      <c r="R118"/>
      <c r="S118"/>
      <c r="T118"/>
      <c r="U118"/>
      <c r="V118"/>
      <c r="W118"/>
      <c r="X118"/>
    </row>
    <row r="119" spans="1:24" s="154" customFormat="1" ht="12.75">
      <c r="A119" s="227" t="s">
        <v>97</v>
      </c>
      <c r="B119" s="224"/>
      <c r="C119" s="149">
        <v>0</v>
      </c>
      <c r="D119" s="219"/>
      <c r="E119" s="149">
        <v>0</v>
      </c>
      <c r="F119" s="219"/>
      <c r="G119" s="149">
        <v>0</v>
      </c>
      <c r="H119" s="220"/>
      <c r="I119" s="149">
        <v>0</v>
      </c>
      <c r="J119" s="221"/>
      <c r="K119" s="149">
        <v>0</v>
      </c>
      <c r="L119" s="158"/>
      <c r="M119" s="222">
        <f t="shared" si="7"/>
        <v>0</v>
      </c>
      <c r="N119" s="153"/>
      <c r="O119"/>
      <c r="P119"/>
      <c r="Q119"/>
      <c r="R119"/>
      <c r="S119"/>
      <c r="T119"/>
      <c r="U119"/>
      <c r="V119"/>
      <c r="W119"/>
      <c r="X119"/>
    </row>
    <row r="120" spans="1:24" s="154" customFormat="1" ht="12.75">
      <c r="A120" s="227" t="s">
        <v>98</v>
      </c>
      <c r="B120" s="224"/>
      <c r="C120" s="149">
        <v>0</v>
      </c>
      <c r="D120" s="219"/>
      <c r="E120" s="149">
        <v>0</v>
      </c>
      <c r="F120" s="219"/>
      <c r="G120" s="149">
        <v>0</v>
      </c>
      <c r="H120" s="220"/>
      <c r="I120" s="149">
        <v>0</v>
      </c>
      <c r="J120" s="221"/>
      <c r="K120" s="149">
        <v>0</v>
      </c>
      <c r="L120" s="158"/>
      <c r="M120" s="222">
        <f t="shared" si="7"/>
        <v>0</v>
      </c>
      <c r="N120" s="153"/>
      <c r="O120"/>
      <c r="P120"/>
      <c r="Q120"/>
      <c r="R120"/>
      <c r="S120"/>
      <c r="T120"/>
      <c r="U120"/>
      <c r="V120"/>
      <c r="W120"/>
      <c r="X120"/>
    </row>
    <row r="121" spans="1:24" s="154" customFormat="1" ht="12.75">
      <c r="A121" s="227" t="s">
        <v>99</v>
      </c>
      <c r="B121" s="224"/>
      <c r="C121" s="149">
        <v>0</v>
      </c>
      <c r="D121" s="219"/>
      <c r="E121" s="149">
        <v>0</v>
      </c>
      <c r="F121" s="219"/>
      <c r="G121" s="149">
        <v>0</v>
      </c>
      <c r="H121" s="220"/>
      <c r="I121" s="149">
        <v>0</v>
      </c>
      <c r="J121" s="221"/>
      <c r="K121" s="149">
        <v>0</v>
      </c>
      <c r="L121" s="158"/>
      <c r="M121" s="222">
        <f t="shared" si="7"/>
        <v>0</v>
      </c>
      <c r="N121" s="153"/>
      <c r="O121"/>
      <c r="P121"/>
      <c r="Q121"/>
      <c r="R121"/>
      <c r="S121"/>
      <c r="T121"/>
      <c r="U121"/>
      <c r="V121"/>
      <c r="W121"/>
      <c r="X121"/>
    </row>
    <row r="122" spans="1:24" s="154" customFormat="1" ht="12.75">
      <c r="A122" s="227" t="s">
        <v>44</v>
      </c>
      <c r="B122" s="224"/>
      <c r="C122" s="149">
        <v>0</v>
      </c>
      <c r="D122" s="219"/>
      <c r="E122" s="149">
        <v>0</v>
      </c>
      <c r="F122" s="219"/>
      <c r="G122" s="149">
        <v>0</v>
      </c>
      <c r="H122" s="220"/>
      <c r="I122" s="149">
        <v>0</v>
      </c>
      <c r="J122" s="221"/>
      <c r="K122" s="149">
        <v>0</v>
      </c>
      <c r="L122" s="158"/>
      <c r="M122" s="222">
        <f t="shared" si="7"/>
        <v>0</v>
      </c>
      <c r="N122" s="153"/>
      <c r="O122"/>
      <c r="P122"/>
      <c r="Q122"/>
      <c r="R122"/>
      <c r="S122"/>
      <c r="T122"/>
      <c r="U122"/>
      <c r="V122"/>
      <c r="W122"/>
      <c r="X122"/>
    </row>
    <row r="123" spans="1:24" s="154" customFormat="1" ht="12.75">
      <c r="A123" s="226" t="s">
        <v>100</v>
      </c>
      <c r="B123" s="224"/>
      <c r="C123" s="222">
        <f>SUM(C118:C122)</f>
        <v>0</v>
      </c>
      <c r="D123" s="235"/>
      <c r="E123" s="222">
        <f>SUM(E118:E122)</f>
        <v>0</v>
      </c>
      <c r="F123" s="235"/>
      <c r="G123" s="222">
        <f>SUM(G118:G122)</f>
        <v>0</v>
      </c>
      <c r="H123" s="235"/>
      <c r="I123" s="222">
        <f>SUM(I118:I122)</f>
        <v>0</v>
      </c>
      <c r="J123" s="235"/>
      <c r="K123" s="222">
        <f>SUM(K118:K122)</f>
        <v>0</v>
      </c>
      <c r="L123" s="158"/>
      <c r="M123" s="222">
        <f t="shared" si="7"/>
        <v>0</v>
      </c>
      <c r="N123" s="153"/>
      <c r="O123"/>
      <c r="P123"/>
      <c r="Q123"/>
      <c r="R123"/>
      <c r="S123"/>
      <c r="T123"/>
      <c r="U123"/>
      <c r="V123"/>
      <c r="W123"/>
      <c r="X123"/>
    </row>
    <row r="124" spans="1:24" s="154" customFormat="1" ht="12.75">
      <c r="A124" s="226"/>
      <c r="B124" s="224"/>
      <c r="C124" s="158"/>
      <c r="D124" s="158"/>
      <c r="E124" s="158"/>
      <c r="F124" s="158"/>
      <c r="G124" s="158"/>
      <c r="H124" s="158"/>
      <c r="I124" s="158"/>
      <c r="J124" s="158"/>
      <c r="K124" s="158"/>
      <c r="L124" s="158"/>
      <c r="M124" s="158"/>
      <c r="N124" s="153"/>
      <c r="O124"/>
      <c r="P124"/>
      <c r="Q124"/>
      <c r="R124"/>
      <c r="S124"/>
      <c r="T124"/>
      <c r="U124"/>
      <c r="V124"/>
      <c r="W124"/>
      <c r="X124"/>
    </row>
    <row r="125" spans="1:24" s="154" customFormat="1" ht="12.75">
      <c r="A125" s="226" t="s">
        <v>101</v>
      </c>
      <c r="B125" s="224"/>
      <c r="C125" s="158"/>
      <c r="D125" s="158"/>
      <c r="E125" s="158"/>
      <c r="F125" s="158"/>
      <c r="G125" s="158"/>
      <c r="H125" s="158"/>
      <c r="I125" s="158"/>
      <c r="J125" s="158"/>
      <c r="K125" s="158"/>
      <c r="L125" s="158"/>
      <c r="M125" s="158"/>
      <c r="N125" s="153"/>
      <c r="O125"/>
      <c r="P125"/>
      <c r="Q125"/>
      <c r="R125"/>
      <c r="S125"/>
      <c r="T125"/>
      <c r="U125"/>
      <c r="V125"/>
      <c r="W125"/>
      <c r="X125"/>
    </row>
    <row r="126" spans="1:24" s="154" customFormat="1" ht="12.75">
      <c r="A126" s="227" t="s">
        <v>73</v>
      </c>
      <c r="B126" s="224"/>
      <c r="C126" s="149">
        <v>0</v>
      </c>
      <c r="D126" s="219"/>
      <c r="E126" s="149">
        <v>0</v>
      </c>
      <c r="F126" s="219"/>
      <c r="G126" s="149">
        <v>0</v>
      </c>
      <c r="H126" s="220"/>
      <c r="I126" s="149">
        <v>0</v>
      </c>
      <c r="J126" s="221"/>
      <c r="K126" s="149">
        <v>0</v>
      </c>
      <c r="L126" s="158"/>
      <c r="M126" s="222">
        <f>SUM(C126:K126)</f>
        <v>0</v>
      </c>
      <c r="N126" s="153"/>
      <c r="O126"/>
      <c r="P126"/>
      <c r="Q126"/>
      <c r="R126"/>
      <c r="S126"/>
      <c r="T126"/>
      <c r="U126"/>
      <c r="V126"/>
      <c r="W126"/>
      <c r="X126"/>
    </row>
    <row r="127" spans="1:24" s="154" customFormat="1" ht="12.75">
      <c r="A127" s="227" t="s">
        <v>74</v>
      </c>
      <c r="B127" s="224"/>
      <c r="C127" s="149">
        <v>0</v>
      </c>
      <c r="D127" s="219"/>
      <c r="E127" s="149">
        <v>0</v>
      </c>
      <c r="F127" s="219"/>
      <c r="G127" s="149">
        <v>0</v>
      </c>
      <c r="H127" s="220"/>
      <c r="I127" s="149">
        <v>0</v>
      </c>
      <c r="J127" s="221"/>
      <c r="K127" s="149">
        <v>0</v>
      </c>
      <c r="L127" s="158"/>
      <c r="M127" s="222">
        <f>SUM(C127:K127)</f>
        <v>0</v>
      </c>
      <c r="N127" s="153"/>
      <c r="O127"/>
      <c r="P127"/>
      <c r="Q127"/>
      <c r="R127"/>
      <c r="S127"/>
      <c r="T127"/>
      <c r="U127"/>
      <c r="V127"/>
      <c r="W127"/>
      <c r="X127"/>
    </row>
    <row r="128" spans="1:24" s="154" customFormat="1" ht="12.75">
      <c r="A128" s="227" t="s">
        <v>75</v>
      </c>
      <c r="B128" s="224"/>
      <c r="C128" s="149">
        <v>0</v>
      </c>
      <c r="D128" s="219"/>
      <c r="E128" s="149">
        <v>0</v>
      </c>
      <c r="F128" s="219"/>
      <c r="G128" s="149">
        <v>0</v>
      </c>
      <c r="H128" s="220"/>
      <c r="I128" s="149">
        <v>0</v>
      </c>
      <c r="J128" s="221"/>
      <c r="K128" s="149">
        <v>0</v>
      </c>
      <c r="L128" s="158"/>
      <c r="M128" s="222">
        <f>SUM(C128:K128)</f>
        <v>0</v>
      </c>
      <c r="N128" s="153"/>
      <c r="O128"/>
      <c r="P128"/>
      <c r="Q128"/>
      <c r="R128"/>
      <c r="S128"/>
      <c r="T128"/>
      <c r="U128"/>
      <c r="V128"/>
      <c r="W128"/>
      <c r="X128"/>
    </row>
    <row r="129" spans="1:24" s="154" customFormat="1" ht="12.75">
      <c r="A129" s="226" t="s">
        <v>102</v>
      </c>
      <c r="B129" s="224"/>
      <c r="C129" s="222">
        <f>SUM(C126:C128)</f>
        <v>0</v>
      </c>
      <c r="D129" s="235"/>
      <c r="E129" s="222">
        <f>SUM(E126:E128)</f>
        <v>0</v>
      </c>
      <c r="F129" s="235"/>
      <c r="G129" s="222">
        <f>SUM(G126:G128)</f>
        <v>0</v>
      </c>
      <c r="H129" s="235"/>
      <c r="I129" s="222">
        <f>SUM(I126:I128)</f>
        <v>0</v>
      </c>
      <c r="J129" s="235"/>
      <c r="K129" s="222">
        <f>SUM(K126:K128)</f>
        <v>0</v>
      </c>
      <c r="L129" s="158"/>
      <c r="M129" s="222">
        <f>SUM(C129:K129)</f>
        <v>0</v>
      </c>
      <c r="N129" s="153"/>
      <c r="O129"/>
      <c r="P129"/>
      <c r="Q129"/>
      <c r="R129"/>
      <c r="S129"/>
      <c r="T129"/>
      <c r="U129"/>
      <c r="V129"/>
      <c r="W129"/>
      <c r="X129"/>
    </row>
    <row r="130" spans="1:24" s="154" customFormat="1" ht="12.75">
      <c r="A130" s="226"/>
      <c r="B130" s="224"/>
      <c r="C130" s="158"/>
      <c r="D130" s="158"/>
      <c r="E130" s="158"/>
      <c r="F130" s="158"/>
      <c r="G130" s="158"/>
      <c r="H130" s="158"/>
      <c r="I130" s="158"/>
      <c r="J130" s="158"/>
      <c r="K130" s="158"/>
      <c r="L130" s="158"/>
      <c r="M130" s="158"/>
      <c r="N130" s="153"/>
      <c r="O130"/>
      <c r="P130"/>
      <c r="Q130"/>
      <c r="R130"/>
      <c r="S130"/>
      <c r="T130"/>
      <c r="U130"/>
      <c r="V130"/>
      <c r="W130"/>
      <c r="X130"/>
    </row>
    <row r="131" spans="1:15" ht="12.75">
      <c r="A131" s="217" t="s">
        <v>103</v>
      </c>
      <c r="B131" s="228"/>
      <c r="C131" s="149">
        <v>0</v>
      </c>
      <c r="D131" s="219"/>
      <c r="E131" s="149">
        <v>0</v>
      </c>
      <c r="F131" s="219"/>
      <c r="G131" s="149">
        <v>0</v>
      </c>
      <c r="H131" s="220"/>
      <c r="I131" s="149">
        <v>0</v>
      </c>
      <c r="J131" s="221"/>
      <c r="K131" s="149">
        <v>0</v>
      </c>
      <c r="L131" s="229"/>
      <c r="M131" s="222">
        <f>SUM(C131:K131)</f>
        <v>0</v>
      </c>
      <c r="O131"/>
    </row>
    <row r="132" spans="1:15" ht="12.75">
      <c r="A132" s="233"/>
      <c r="B132" s="228"/>
      <c r="C132" s="229"/>
      <c r="D132" s="229"/>
      <c r="E132" s="229"/>
      <c r="F132" s="229"/>
      <c r="G132" s="229"/>
      <c r="H132" s="229"/>
      <c r="I132" s="229" t="s">
        <v>1</v>
      </c>
      <c r="J132" s="229"/>
      <c r="K132" s="229" t="s">
        <v>1</v>
      </c>
      <c r="L132" s="229"/>
      <c r="M132" s="158"/>
      <c r="O132"/>
    </row>
    <row r="133" spans="1:15" ht="12.75">
      <c r="A133" s="226" t="s">
        <v>104</v>
      </c>
      <c r="B133" s="228"/>
      <c r="C133" s="229"/>
      <c r="D133" s="229"/>
      <c r="E133" s="229"/>
      <c r="F133" s="229"/>
      <c r="G133" s="229"/>
      <c r="H133" s="229"/>
      <c r="I133" s="229"/>
      <c r="J133" s="229"/>
      <c r="K133" s="229"/>
      <c r="L133" s="229"/>
      <c r="M133" s="158"/>
      <c r="O133"/>
    </row>
    <row r="134" spans="1:15" ht="12.75">
      <c r="A134" s="233" t="s">
        <v>105</v>
      </c>
      <c r="B134" s="228"/>
      <c r="C134" s="149">
        <v>0</v>
      </c>
      <c r="D134" s="219"/>
      <c r="E134" s="149">
        <v>0</v>
      </c>
      <c r="F134" s="219"/>
      <c r="G134" s="149">
        <v>0</v>
      </c>
      <c r="H134" s="220"/>
      <c r="I134" s="149">
        <v>0</v>
      </c>
      <c r="J134" s="221"/>
      <c r="K134" s="149">
        <v>0</v>
      </c>
      <c r="L134" s="229"/>
      <c r="M134" s="222">
        <f>SUM(C134:K134)</f>
        <v>0</v>
      </c>
      <c r="O134"/>
    </row>
    <row r="135" spans="1:15" ht="12.75">
      <c r="A135" s="233" t="s">
        <v>106</v>
      </c>
      <c r="B135" s="228"/>
      <c r="C135" s="149">
        <v>0</v>
      </c>
      <c r="D135" s="219"/>
      <c r="E135" s="149">
        <v>0</v>
      </c>
      <c r="F135" s="219"/>
      <c r="G135" s="149">
        <v>0</v>
      </c>
      <c r="H135" s="220"/>
      <c r="I135" s="149">
        <v>0</v>
      </c>
      <c r="J135" s="221"/>
      <c r="K135" s="149">
        <v>0</v>
      </c>
      <c r="L135" s="229"/>
      <c r="M135" s="222">
        <f>SUM(C135:K135)</f>
        <v>0</v>
      </c>
      <c r="O135"/>
    </row>
    <row r="136" spans="1:15" ht="12.75">
      <c r="A136" s="226" t="s">
        <v>107</v>
      </c>
      <c r="B136" s="228"/>
      <c r="C136" s="222">
        <f>SUM(C134:C135)</f>
        <v>0</v>
      </c>
      <c r="D136" s="235"/>
      <c r="E136" s="222">
        <f>SUM(E134:E135)</f>
        <v>0</v>
      </c>
      <c r="F136" s="235"/>
      <c r="G136" s="222">
        <f>SUM(G134:G135)</f>
        <v>0</v>
      </c>
      <c r="H136" s="235"/>
      <c r="I136" s="222">
        <f>SUM(I134:I135)</f>
        <v>0</v>
      </c>
      <c r="J136" s="235"/>
      <c r="K136" s="222">
        <f>SUM(K134:K135)</f>
        <v>0</v>
      </c>
      <c r="L136" s="229"/>
      <c r="M136" s="222">
        <f>SUM(C136:K136)</f>
        <v>0</v>
      </c>
      <c r="O136"/>
    </row>
    <row r="137" spans="1:15" ht="12.75">
      <c r="A137" s="233"/>
      <c r="B137" s="228"/>
      <c r="C137" s="229"/>
      <c r="D137" s="229"/>
      <c r="E137" s="229"/>
      <c r="F137" s="229"/>
      <c r="G137" s="229"/>
      <c r="H137" s="229"/>
      <c r="I137" s="229"/>
      <c r="J137" s="229"/>
      <c r="K137" s="229"/>
      <c r="L137" s="229"/>
      <c r="M137" s="158"/>
      <c r="O137"/>
    </row>
    <row r="138" spans="1:15" ht="12.75">
      <c r="A138" s="226" t="s">
        <v>108</v>
      </c>
      <c r="B138" s="228"/>
      <c r="C138" s="149">
        <v>0</v>
      </c>
      <c r="D138" s="219"/>
      <c r="E138" s="149">
        <v>0</v>
      </c>
      <c r="F138" s="219"/>
      <c r="G138" s="149">
        <v>0</v>
      </c>
      <c r="H138" s="220"/>
      <c r="I138" s="149">
        <v>0</v>
      </c>
      <c r="J138" s="221"/>
      <c r="K138" s="149">
        <v>0</v>
      </c>
      <c r="L138" s="229"/>
      <c r="M138" s="222">
        <f>SUM(C138:K138)</f>
        <v>0</v>
      </c>
      <c r="O138"/>
    </row>
    <row r="139" spans="1:15" ht="12.75">
      <c r="A139" s="233"/>
      <c r="B139" s="228"/>
      <c r="C139" s="229"/>
      <c r="D139" s="229"/>
      <c r="E139" s="229"/>
      <c r="F139" s="229"/>
      <c r="G139" s="229"/>
      <c r="H139" s="229"/>
      <c r="I139" s="229"/>
      <c r="J139" s="229"/>
      <c r="K139" s="229"/>
      <c r="L139" s="229"/>
      <c r="M139" s="158"/>
      <c r="O139"/>
    </row>
    <row r="140" spans="1:24" s="146" customFormat="1" ht="12.75">
      <c r="A140" s="234" t="s">
        <v>109</v>
      </c>
      <c r="B140" s="224"/>
      <c r="C140" s="222">
        <f>C73+C83+C91+C98+C106+C115+C123+C129+C131+C136+C138</f>
        <v>0</v>
      </c>
      <c r="D140" s="235"/>
      <c r="E140" s="222">
        <f>E73+E83+E91+E98+E106+E115+E123+E129+E131+E136+E138</f>
        <v>0</v>
      </c>
      <c r="F140" s="235"/>
      <c r="G140" s="222">
        <f>G73+G83+G91+G98+G106+G115+G123+G129+G131+G136+G138</f>
        <v>0</v>
      </c>
      <c r="H140" s="235"/>
      <c r="I140" s="222">
        <f>I73+I83+I91+I98+I106+I115+I123+I129+I131+I136+I138</f>
        <v>0</v>
      </c>
      <c r="J140" s="235"/>
      <c r="K140" s="222">
        <f>K73+K83+K91+K98+K106+K115+K123+K129+K131+K136+K138</f>
        <v>0</v>
      </c>
      <c r="L140" s="232"/>
      <c r="M140" s="222">
        <f>SUM(C140:K140)</f>
        <v>0</v>
      </c>
      <c r="N140" s="157"/>
      <c r="O140"/>
      <c r="P140"/>
      <c r="Q140"/>
      <c r="R140"/>
      <c r="S140"/>
      <c r="T140"/>
      <c r="U140"/>
      <c r="V140"/>
      <c r="W140"/>
      <c r="X140"/>
    </row>
    <row r="141" spans="1:24" s="146" customFormat="1" ht="12.75">
      <c r="A141" s="234"/>
      <c r="B141" s="224"/>
      <c r="C141" s="158"/>
      <c r="D141" s="158"/>
      <c r="E141" s="158"/>
      <c r="F141" s="158"/>
      <c r="G141" s="158"/>
      <c r="H141" s="158"/>
      <c r="I141" s="158"/>
      <c r="J141" s="158"/>
      <c r="K141" s="158"/>
      <c r="L141" s="158"/>
      <c r="M141" s="158"/>
      <c r="N141" s="157"/>
      <c r="O141"/>
      <c r="P141"/>
      <c r="Q141"/>
      <c r="R141"/>
      <c r="S141"/>
      <c r="T141"/>
      <c r="U141"/>
      <c r="V141"/>
      <c r="W141"/>
      <c r="X141"/>
    </row>
    <row r="142" spans="1:24" s="146" customFormat="1" ht="12.75">
      <c r="A142" s="234" t="s">
        <v>110</v>
      </c>
      <c r="B142" s="224"/>
      <c r="C142" s="222">
        <f>C140+C66</f>
        <v>0</v>
      </c>
      <c r="D142" s="235"/>
      <c r="E142" s="222">
        <f>E140+E66</f>
        <v>0</v>
      </c>
      <c r="F142" s="235"/>
      <c r="G142" s="222">
        <f>G140+G66</f>
        <v>0</v>
      </c>
      <c r="H142" s="235"/>
      <c r="I142" s="222">
        <f>I140+I66</f>
        <v>0</v>
      </c>
      <c r="J142" s="235"/>
      <c r="K142" s="222">
        <f>K140+K66</f>
        <v>0</v>
      </c>
      <c r="L142" s="158"/>
      <c r="M142" s="222">
        <f>SUM(C142:K142)</f>
        <v>0</v>
      </c>
      <c r="N142" s="157"/>
      <c r="O142"/>
      <c r="P142"/>
      <c r="Q142"/>
      <c r="R142"/>
      <c r="S142"/>
      <c r="T142"/>
      <c r="U142"/>
      <c r="V142"/>
      <c r="W142"/>
      <c r="X142"/>
    </row>
    <row r="143" ht="12.75">
      <c r="O143" s="159"/>
    </row>
    <row r="144" ht="12.75">
      <c r="O144" s="159"/>
    </row>
    <row r="145" ht="12.75">
      <c r="O145" s="159"/>
    </row>
    <row r="146" ht="12.75">
      <c r="O146"/>
    </row>
    <row r="147" ht="12.75">
      <c r="O147"/>
    </row>
    <row r="148" ht="12.75">
      <c r="O148"/>
    </row>
    <row r="149" ht="12.75">
      <c r="O149"/>
    </row>
  </sheetData>
  <sheetProtection algorithmName="SHA-512" hashValue="aVQhUpII29gbdNVUxyrDNrpq0nJ93raoQefyEWUISy0y/u7UcJgHN2zDOMpEB2nAinsfV/gM7qXo4w60KZWKbg==" saltValue="LWZA+iknHd4wFRoQS16fRQ==" spinCount="100000" sheet="1" objects="1" scenarios="1" selectLockedCells="1"/>
  <mergeCells count="2">
    <mergeCell ref="A1:M1"/>
    <mergeCell ref="A2:M3"/>
  </mergeCells>
  <printOptions horizontalCentered="1"/>
  <pageMargins left="0.5" right="0.5" top="0.75" bottom="0.5" header="0.5" footer="0.25"/>
  <pageSetup fitToHeight="5" horizontalDpi="600" verticalDpi="600" orientation="portrait" scale="60" r:id="rId1"/>
  <headerFooter alignWithMargins="0">
    <oddHeader>&amp;RPAGE &amp;P OF &amp;N</oddHeader>
    <oddFooter>&amp;LRev.  11/17/04</oddFooter>
  </headerFooter>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Bowman, Ross</cp:lastModifiedBy>
  <cp:lastPrinted>2016-05-16T14:00:39Z</cp:lastPrinted>
  <dcterms:created xsi:type="dcterms:W3CDTF">2015-12-21T15:16:30Z</dcterms:created>
  <dcterms:modified xsi:type="dcterms:W3CDTF">2023-02-08T18:31:58Z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2022-09-21T15:54:02Z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5660b3ae-918f-43d1-95bf-975b7482e094</vt:lpwstr>
  </property>
  <property fmtid="{D5CDD505-2E9C-101B-9397-08002B2CF9AE}" pid="8" name="MSIP_Label_ea60d57e-af5b-4752-ac57-3e4f28ca11dc_ContentBits">
    <vt:lpwstr>0</vt:lpwstr>
  </property>
</Properties>
</file>